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worksheets/sheet19.xml" ContentType="application/vnd.openxmlformats-officedocument.spreadsheetml.worksheet+xml"/>
  <Override PartName="/xl/pivotCache/pivotCacheRecords3.xml" ContentType="application/vnd.openxmlformats-officedocument.spreadsheetml.pivotCacheRecords+xml"/>
  <Override PartName="/xl/sharedStrings.xml" ContentType="application/vnd.openxmlformats-officedocument.spreadsheetml.sharedStrings+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65" yWindow="0" windowWidth="15600" windowHeight="9240" tabRatio="780" firstSheet="2" activeTab="18"/>
  </bookViews>
  <sheets>
    <sheet name="Règles" sheetId="38" r:id="rId1"/>
    <sheet name="Mignot" sheetId="43" r:id="rId2"/>
    <sheet name="Mignot TC" sheetId="44" r:id="rId3"/>
    <sheet name="Départemental" sheetId="26" r:id="rId4"/>
    <sheet name="Dep TC" sheetId="47" r:id="rId5"/>
    <sheet name="Stats" sheetId="37" r:id="rId6"/>
    <sheet name="Graph1" sheetId="48" r:id="rId7"/>
    <sheet name="Liste GYM" sheetId="2" r:id="rId8"/>
    <sheet name="Feuil2" sheetId="50" r:id="rId9"/>
    <sheet name="P1" sheetId="15" r:id="rId10"/>
    <sheet name="P2" sheetId="28" r:id="rId11"/>
    <sheet name="P" sheetId="29" r:id="rId12"/>
    <sheet name="B" sheetId="30" r:id="rId13"/>
    <sheet name="M" sheetId="31" r:id="rId14"/>
    <sheet name="A1" sheetId="32" r:id="rId15"/>
    <sheet name="A2" sheetId="33" r:id="rId16"/>
    <sheet name="A3 " sheetId="34" r:id="rId17"/>
    <sheet name="A4" sheetId="35" r:id="rId18"/>
    <sheet name="A5" sheetId="36" r:id="rId19"/>
    <sheet name="Feuil1" sheetId="49" r:id="rId20"/>
  </sheets>
  <definedNames>
    <definedName name="_xlnm._FilterDatabase" localSheetId="7" hidden="1">'Liste GYM'!$A$1:$T$199</definedName>
    <definedName name="Clubs">Stats!#REF!</definedName>
    <definedName name="Degrés">#REF!</definedName>
    <definedName name="_xlnm.Print_Titles" localSheetId="10">'P2'!$1:$2</definedName>
    <definedName name="MajAdultes">#REF!</definedName>
    <definedName name="MajPupilles">#REF!</definedName>
    <definedName name="_xlnm.Print_Area" localSheetId="7">'Liste GYM'!$A:$T</definedName>
    <definedName name="_xlnm.Print_Area" localSheetId="0">Règles!$A$1:$A$37</definedName>
  </definedNames>
  <calcPr calcId="125725"/>
  <pivotCaches>
    <pivotCache cacheId="0" r:id="rId21"/>
    <pivotCache cacheId="1" r:id="rId22"/>
    <pivotCache cacheId="2" r:id="rId23"/>
  </pivotCaches>
  <extLst>
    <ext xmlns:mx="http://schemas.microsoft.com/office/mac/excel/2008/main" uri="{7523E5D3-25F3-A5E0-1632-64F254C22452}">
      <mx:ArchID Flags="2"/>
    </ext>
  </extLst>
</workbook>
</file>

<file path=xl/calcChain.xml><?xml version="1.0" encoding="utf-8"?>
<calcChain xmlns="http://schemas.openxmlformats.org/spreadsheetml/2006/main">
  <c r="E25" i="43"/>
  <c r="E24"/>
  <c r="G29" i="26"/>
  <c r="G28"/>
  <c r="C29"/>
  <c r="C28"/>
  <c r="G27"/>
  <c r="C27"/>
  <c r="G26"/>
  <c r="C26"/>
  <c r="G25"/>
  <c r="C25"/>
  <c r="G24"/>
  <c r="C24"/>
  <c r="K10"/>
  <c r="H30" i="43"/>
  <c r="H29"/>
  <c r="H28"/>
  <c r="A16" i="15"/>
  <c r="A17"/>
  <c r="A18" s="1"/>
  <c r="A19" s="1"/>
  <c r="A20" s="1"/>
  <c r="A21" s="1"/>
  <c r="H186" i="2"/>
  <c r="G186" s="1"/>
  <c r="H191"/>
  <c r="G191" s="1"/>
  <c r="H185"/>
  <c r="G185" s="1"/>
  <c r="Z193"/>
  <c r="Y193"/>
  <c r="X193"/>
  <c r="W193"/>
  <c r="V193"/>
  <c r="U193"/>
  <c r="H193"/>
  <c r="G193" s="1"/>
  <c r="Z182"/>
  <c r="Y182"/>
  <c r="X182"/>
  <c r="W182"/>
  <c r="V182"/>
  <c r="U182"/>
  <c r="H55"/>
  <c r="G55" s="1"/>
  <c r="Z177"/>
  <c r="Y177"/>
  <c r="X177"/>
  <c r="W177"/>
  <c r="V177"/>
  <c r="U177"/>
  <c r="H166"/>
  <c r="G166" s="1"/>
  <c r="Z171"/>
  <c r="Y171"/>
  <c r="X171"/>
  <c r="W171"/>
  <c r="V171"/>
  <c r="U171"/>
  <c r="H167"/>
  <c r="G167" s="1"/>
  <c r="Z166"/>
  <c r="Y166"/>
  <c r="X166"/>
  <c r="W166"/>
  <c r="V166"/>
  <c r="U166"/>
  <c r="H140"/>
  <c r="G140" s="1"/>
  <c r="Z134"/>
  <c r="Y134"/>
  <c r="X134"/>
  <c r="W134"/>
  <c r="V134"/>
  <c r="U134"/>
  <c r="H173"/>
  <c r="G173" s="1"/>
  <c r="Z133"/>
  <c r="Y133"/>
  <c r="X133"/>
  <c r="W133"/>
  <c r="V133"/>
  <c r="U133"/>
  <c r="H188"/>
  <c r="G188" s="1"/>
  <c r="Z129"/>
  <c r="Y129"/>
  <c r="X129"/>
  <c r="W129"/>
  <c r="V129"/>
  <c r="U129"/>
  <c r="H129"/>
  <c r="G129" s="1"/>
  <c r="Z128"/>
  <c r="Y128"/>
  <c r="X128"/>
  <c r="W128"/>
  <c r="V128"/>
  <c r="U128"/>
  <c r="H128"/>
  <c r="G128" s="1"/>
  <c r="Z127"/>
  <c r="Y127"/>
  <c r="X127"/>
  <c r="W127"/>
  <c r="V127"/>
  <c r="U127"/>
  <c r="H127"/>
  <c r="G127" s="1"/>
  <c r="Z118"/>
  <c r="Y118"/>
  <c r="X118"/>
  <c r="W118"/>
  <c r="V118"/>
  <c r="U118"/>
  <c r="H118"/>
  <c r="G118" s="1"/>
  <c r="Z114"/>
  <c r="Y114"/>
  <c r="X114"/>
  <c r="W114"/>
  <c r="V114"/>
  <c r="U114"/>
  <c r="H133"/>
  <c r="G133" s="1"/>
  <c r="Z113"/>
  <c r="Y113"/>
  <c r="X113"/>
  <c r="W113"/>
  <c r="V113"/>
  <c r="U113"/>
  <c r="H109"/>
  <c r="G109" s="1"/>
  <c r="A15" i="31"/>
  <c r="A16" s="1"/>
  <c r="A17" s="1"/>
  <c r="A18" s="1"/>
  <c r="A19" s="1"/>
  <c r="A20" s="1"/>
  <c r="Z195" i="2"/>
  <c r="Y195"/>
  <c r="X195"/>
  <c r="W195"/>
  <c r="V195"/>
  <c r="U195"/>
  <c r="Z194"/>
  <c r="Y194"/>
  <c r="X194"/>
  <c r="W194"/>
  <c r="V194"/>
  <c r="U194"/>
  <c r="Z192"/>
  <c r="Y192"/>
  <c r="X192"/>
  <c r="W192"/>
  <c r="V192"/>
  <c r="U192"/>
  <c r="Z191"/>
  <c r="Y191"/>
  <c r="X191"/>
  <c r="W191"/>
  <c r="V191"/>
  <c r="U191"/>
  <c r="Z190"/>
  <c r="Y190"/>
  <c r="X190"/>
  <c r="W190"/>
  <c r="V190"/>
  <c r="U190"/>
  <c r="Z189"/>
  <c r="Y189"/>
  <c r="X189"/>
  <c r="W189"/>
  <c r="V189"/>
  <c r="U189"/>
  <c r="Z188"/>
  <c r="Y188"/>
  <c r="X188"/>
  <c r="W188"/>
  <c r="V188"/>
  <c r="U188"/>
  <c r="Z187"/>
  <c r="Y187"/>
  <c r="X187"/>
  <c r="W187"/>
  <c r="V187"/>
  <c r="U187"/>
  <c r="Z186"/>
  <c r="Y186"/>
  <c r="X186"/>
  <c r="W186"/>
  <c r="V186"/>
  <c r="U186"/>
  <c r="Z185"/>
  <c r="Y185"/>
  <c r="X185"/>
  <c r="W185"/>
  <c r="V185"/>
  <c r="U185"/>
  <c r="Z184"/>
  <c r="Y184"/>
  <c r="X184"/>
  <c r="W184"/>
  <c r="V184"/>
  <c r="U184"/>
  <c r="Z183"/>
  <c r="Y183"/>
  <c r="X183"/>
  <c r="W183"/>
  <c r="V183"/>
  <c r="U183"/>
  <c r="Z181"/>
  <c r="Y181"/>
  <c r="X181"/>
  <c r="W181"/>
  <c r="V181"/>
  <c r="U181"/>
  <c r="Z180"/>
  <c r="Y180"/>
  <c r="X180"/>
  <c r="W180"/>
  <c r="V180"/>
  <c r="U180"/>
  <c r="Z179"/>
  <c r="Y179"/>
  <c r="X179"/>
  <c r="W179"/>
  <c r="V179"/>
  <c r="U179"/>
  <c r="Z178"/>
  <c r="Y178"/>
  <c r="X178"/>
  <c r="W178"/>
  <c r="V178"/>
  <c r="U178"/>
  <c r="Z176"/>
  <c r="Y176"/>
  <c r="X176"/>
  <c r="W176"/>
  <c r="V176"/>
  <c r="U176"/>
  <c r="Z175"/>
  <c r="Y175"/>
  <c r="X175"/>
  <c r="W175"/>
  <c r="V175"/>
  <c r="U175"/>
  <c r="Z174"/>
  <c r="Y174"/>
  <c r="X174"/>
  <c r="W174"/>
  <c r="V174"/>
  <c r="U174"/>
  <c r="Z173"/>
  <c r="Y173"/>
  <c r="X173"/>
  <c r="W173"/>
  <c r="V173"/>
  <c r="U173"/>
  <c r="Z172"/>
  <c r="Y172"/>
  <c r="X172"/>
  <c r="W172"/>
  <c r="V172"/>
  <c r="U172"/>
  <c r="H195"/>
  <c r="G195" s="1"/>
  <c r="H183"/>
  <c r="G183" s="1"/>
  <c r="H177"/>
  <c r="G177" s="1"/>
  <c r="H175"/>
  <c r="G175" s="1"/>
  <c r="H180"/>
  <c r="G180" s="1"/>
  <c r="H51"/>
  <c r="G51" s="1"/>
  <c r="H189"/>
  <c r="G189" s="1"/>
  <c r="H145"/>
  <c r="G145" s="1"/>
  <c r="H187"/>
  <c r="G187" s="1"/>
  <c r="H52"/>
  <c r="G52" s="1"/>
  <c r="H50"/>
  <c r="G50" s="1"/>
  <c r="H142"/>
  <c r="G142" s="1"/>
  <c r="H54"/>
  <c r="G54" s="1"/>
  <c r="H181"/>
  <c r="G181" s="1"/>
  <c r="H163"/>
  <c r="G163" s="1"/>
  <c r="H179"/>
  <c r="G179" s="1"/>
  <c r="H147"/>
  <c r="G147" s="1"/>
  <c r="H164"/>
  <c r="G164" s="1"/>
  <c r="H139"/>
  <c r="G139" s="1"/>
  <c r="H146"/>
  <c r="G146" s="1"/>
  <c r="H165"/>
  <c r="G165" s="1"/>
  <c r="H172"/>
  <c r="G172" s="1"/>
  <c r="Z163"/>
  <c r="Y163"/>
  <c r="X163"/>
  <c r="W163"/>
  <c r="V163"/>
  <c r="U163"/>
  <c r="Z199"/>
  <c r="Y199"/>
  <c r="X199"/>
  <c r="W199"/>
  <c r="V199"/>
  <c r="U199"/>
  <c r="H199"/>
  <c r="G199" s="1"/>
  <c r="Z198"/>
  <c r="Y198"/>
  <c r="X198"/>
  <c r="W198"/>
  <c r="V198"/>
  <c r="U198"/>
  <c r="H198"/>
  <c r="G198" s="1"/>
  <c r="Z197"/>
  <c r="Y197"/>
  <c r="X197"/>
  <c r="W197"/>
  <c r="V197"/>
  <c r="U197"/>
  <c r="H197"/>
  <c r="G197" s="1"/>
  <c r="Z196"/>
  <c r="Y196"/>
  <c r="X196"/>
  <c r="W196"/>
  <c r="V196"/>
  <c r="U196"/>
  <c r="H196"/>
  <c r="G196" s="1"/>
  <c r="H49"/>
  <c r="G49" s="1"/>
  <c r="H53"/>
  <c r="G53" s="1"/>
  <c r="Z116"/>
  <c r="Y116"/>
  <c r="X116"/>
  <c r="W116"/>
  <c r="V116"/>
  <c r="U116"/>
  <c r="H132"/>
  <c r="G132" s="1"/>
  <c r="Z170"/>
  <c r="Y170"/>
  <c r="X170"/>
  <c r="W170"/>
  <c r="V170"/>
  <c r="U170"/>
  <c r="H170"/>
  <c r="G170" s="1"/>
  <c r="Z169"/>
  <c r="Y169"/>
  <c r="X169"/>
  <c r="W169"/>
  <c r="V169"/>
  <c r="U169"/>
  <c r="H168"/>
  <c r="G168" s="1"/>
  <c r="Z168"/>
  <c r="Y168"/>
  <c r="X168"/>
  <c r="W168"/>
  <c r="V168"/>
  <c r="U168"/>
  <c r="H169"/>
  <c r="G169" s="1"/>
  <c r="Z167"/>
  <c r="Y167"/>
  <c r="X167"/>
  <c r="W167"/>
  <c r="V167"/>
  <c r="U167"/>
  <c r="H171"/>
  <c r="G171" s="1"/>
  <c r="Z165"/>
  <c r="Y165"/>
  <c r="X165"/>
  <c r="W165"/>
  <c r="V165"/>
  <c r="U165"/>
  <c r="H136"/>
  <c r="G136" s="1"/>
  <c r="Z164"/>
  <c r="Y164"/>
  <c r="X164"/>
  <c r="W164"/>
  <c r="V164"/>
  <c r="U164"/>
  <c r="H135"/>
  <c r="G135" s="1"/>
  <c r="Z110"/>
  <c r="Y110"/>
  <c r="X110"/>
  <c r="W110"/>
  <c r="V110"/>
  <c r="U110"/>
  <c r="H138"/>
  <c r="G138" s="1"/>
  <c r="H56"/>
  <c r="G56" s="1"/>
  <c r="H178"/>
  <c r="G178" s="1"/>
  <c r="H174"/>
  <c r="G174" s="1"/>
  <c r="H176"/>
  <c r="G176" s="1"/>
  <c r="H182"/>
  <c r="G182" s="1"/>
  <c r="C2" i="50"/>
  <c r="B2"/>
  <c r="A2"/>
  <c r="AF128" i="2" l="1"/>
  <c r="AC133"/>
  <c r="AC182"/>
  <c r="AC193"/>
  <c r="AF113"/>
  <c r="AE114"/>
  <c r="AC171"/>
  <c r="AE113"/>
  <c r="AD114"/>
  <c r="AF127"/>
  <c r="AE128"/>
  <c r="AD129"/>
  <c r="AC166"/>
  <c r="AD193"/>
  <c r="AF114"/>
  <c r="AC118"/>
  <c r="AB129"/>
  <c r="AC134"/>
  <c r="AC177"/>
  <c r="AF193"/>
  <c r="AC127"/>
  <c r="AF133"/>
  <c r="AE134"/>
  <c r="AF171"/>
  <c r="AE177"/>
  <c r="AB128"/>
  <c r="AE129"/>
  <c r="AD166"/>
  <c r="AB177"/>
  <c r="AF177"/>
  <c r="AD182"/>
  <c r="AC113"/>
  <c r="AB114"/>
  <c r="AD127"/>
  <c r="AC128"/>
  <c r="AF129"/>
  <c r="AD133"/>
  <c r="AE166"/>
  <c r="AD113"/>
  <c r="AC114"/>
  <c r="AB118"/>
  <c r="AF118"/>
  <c r="AE127"/>
  <c r="AD128"/>
  <c r="AC129"/>
  <c r="AE133"/>
  <c r="AD134"/>
  <c r="AB166"/>
  <c r="AF166"/>
  <c r="AE171"/>
  <c r="AD177"/>
  <c r="AB182"/>
  <c r="AF182"/>
  <c r="AE193"/>
  <c r="AB113"/>
  <c r="AD118"/>
  <c r="AB134"/>
  <c r="AF134"/>
  <c r="AE118"/>
  <c r="AD171"/>
  <c r="AE182"/>
  <c r="AB127"/>
  <c r="AB133"/>
  <c r="AB171"/>
  <c r="AB193"/>
  <c r="AC174"/>
  <c r="AD194"/>
  <c r="AC195"/>
  <c r="AF178"/>
  <c r="AB187"/>
  <c r="AC188"/>
  <c r="AD176"/>
  <c r="AE181"/>
  <c r="AC183"/>
  <c r="AF183"/>
  <c r="AD184"/>
  <c r="AD175"/>
  <c r="AD180"/>
  <c r="AE190"/>
  <c r="AD172"/>
  <c r="AC173"/>
  <c r="AF174"/>
  <c r="AE176"/>
  <c r="AF179"/>
  <c r="AE183"/>
  <c r="AC192"/>
  <c r="AE195"/>
  <c r="AE172"/>
  <c r="AE178"/>
  <c r="AD185"/>
  <c r="AD190"/>
  <c r="AC191"/>
  <c r="AF192"/>
  <c r="AD174"/>
  <c r="AC178"/>
  <c r="AC179"/>
  <c r="AC187"/>
  <c r="AE194"/>
  <c r="AB173"/>
  <c r="AB191"/>
  <c r="AF173"/>
  <c r="AC175"/>
  <c r="AF175"/>
  <c r="AB175"/>
  <c r="AE175"/>
  <c r="AB176"/>
  <c r="AF176"/>
  <c r="AB178"/>
  <c r="AD181"/>
  <c r="AE187"/>
  <c r="AF188"/>
  <c r="AF191"/>
  <c r="AC185"/>
  <c r="AF185"/>
  <c r="AB185"/>
  <c r="AE185"/>
  <c r="AF186"/>
  <c r="AB186"/>
  <c r="AB172"/>
  <c r="AF172"/>
  <c r="AF184"/>
  <c r="AE186"/>
  <c r="AF187"/>
  <c r="AC189"/>
  <c r="AE189"/>
  <c r="AF189"/>
  <c r="AB189"/>
  <c r="AF190"/>
  <c r="AB190"/>
  <c r="AE173"/>
  <c r="AC180"/>
  <c r="AF180"/>
  <c r="AB180"/>
  <c r="AE180"/>
  <c r="AF181"/>
  <c r="AB181"/>
  <c r="AB183"/>
  <c r="AC184"/>
  <c r="AD186"/>
  <c r="AD189"/>
  <c r="AE191"/>
  <c r="AF195"/>
  <c r="AD179"/>
  <c r="AD188"/>
  <c r="AB194"/>
  <c r="AF194"/>
  <c r="AC172"/>
  <c r="AD173"/>
  <c r="AE174"/>
  <c r="AC176"/>
  <c r="AD178"/>
  <c r="AE179"/>
  <c r="AC181"/>
  <c r="AD183"/>
  <c r="AE184"/>
  <c r="AC186"/>
  <c r="AD187"/>
  <c r="AE188"/>
  <c r="AC190"/>
  <c r="AD191"/>
  <c r="AE192"/>
  <c r="AC194"/>
  <c r="AD195"/>
  <c r="AB195"/>
  <c r="AD192"/>
  <c r="AB174"/>
  <c r="AB179"/>
  <c r="AB184"/>
  <c r="AB188"/>
  <c r="AB192"/>
  <c r="AC163"/>
  <c r="AF163"/>
  <c r="AD163"/>
  <c r="AE163"/>
  <c r="AB163"/>
  <c r="AF199"/>
  <c r="AD197"/>
  <c r="AC198"/>
  <c r="AE197"/>
  <c r="AC199"/>
  <c r="AB196"/>
  <c r="AF196"/>
  <c r="AE196"/>
  <c r="AD198"/>
  <c r="AC196"/>
  <c r="AB197"/>
  <c r="AF197"/>
  <c r="AE198"/>
  <c r="AD199"/>
  <c r="AD196"/>
  <c r="AC197"/>
  <c r="AB198"/>
  <c r="AF198"/>
  <c r="AE199"/>
  <c r="AB199"/>
  <c r="AC116"/>
  <c r="AF116"/>
  <c r="AD116"/>
  <c r="AE116"/>
  <c r="AB116"/>
  <c r="AF165"/>
  <c r="AC164"/>
  <c r="AE167"/>
  <c r="AB168"/>
  <c r="AE168"/>
  <c r="AC170"/>
  <c r="AD110"/>
  <c r="AF170"/>
  <c r="AB110"/>
  <c r="AC165"/>
  <c r="AC169"/>
  <c r="AD168"/>
  <c r="AC167"/>
  <c r="AD167"/>
  <c r="AE110"/>
  <c r="AD164"/>
  <c r="AB167"/>
  <c r="AF167"/>
  <c r="AF110"/>
  <c r="AF168"/>
  <c r="AE169"/>
  <c r="AD170"/>
  <c r="AC110"/>
  <c r="AB164"/>
  <c r="AF164"/>
  <c r="AE165"/>
  <c r="AC168"/>
  <c r="AB169"/>
  <c r="AF169"/>
  <c r="AE170"/>
  <c r="AD169"/>
  <c r="AE164"/>
  <c r="AD165"/>
  <c r="AB165"/>
  <c r="AB170"/>
  <c r="F81" i="44"/>
  <c r="F48"/>
  <c r="F5"/>
  <c r="E5" i="33" l="1"/>
  <c r="D5"/>
  <c r="E4"/>
  <c r="D4"/>
  <c r="E3"/>
  <c r="D3"/>
  <c r="E4" i="32"/>
  <c r="D4"/>
  <c r="E3"/>
  <c r="D3"/>
  <c r="H83" i="2" l="1"/>
  <c r="G83" s="1"/>
  <c r="A4" i="30"/>
  <c r="A5" s="1"/>
  <c r="A6" s="1"/>
  <c r="A7" s="1"/>
  <c r="A8" s="1"/>
  <c r="A9" s="1"/>
  <c r="A10" s="1"/>
  <c r="A11" s="1"/>
  <c r="A12" s="1"/>
  <c r="A13" s="1"/>
  <c r="A14" s="1"/>
  <c r="A15" s="1"/>
  <c r="A16" s="1"/>
  <c r="A17" s="1"/>
  <c r="A18" s="1"/>
  <c r="A19" s="1"/>
  <c r="A20" s="1"/>
  <c r="A21" s="1"/>
  <c r="A22" s="1"/>
  <c r="A23" s="1"/>
  <c r="A24" s="1"/>
  <c r="A25" s="1"/>
  <c r="C23" i="26"/>
  <c r="H20"/>
  <c r="E28" i="43"/>
  <c r="E30"/>
  <c r="E29"/>
  <c r="Z117" i="2"/>
  <c r="Y117"/>
  <c r="X117"/>
  <c r="W117"/>
  <c r="V117"/>
  <c r="U117"/>
  <c r="Z112"/>
  <c r="Y112"/>
  <c r="X112"/>
  <c r="W112"/>
  <c r="V112"/>
  <c r="U112"/>
  <c r="Z111"/>
  <c r="Y111"/>
  <c r="X111"/>
  <c r="W111"/>
  <c r="V111"/>
  <c r="U111"/>
  <c r="Z109"/>
  <c r="Y109"/>
  <c r="X109"/>
  <c r="W109"/>
  <c r="V109"/>
  <c r="U109"/>
  <c r="Z108"/>
  <c r="Y108"/>
  <c r="X108"/>
  <c r="W108"/>
  <c r="V108"/>
  <c r="U108"/>
  <c r="Z107"/>
  <c r="Y107"/>
  <c r="X107"/>
  <c r="W107"/>
  <c r="V107"/>
  <c r="U107"/>
  <c r="Z106"/>
  <c r="Y106"/>
  <c r="X106"/>
  <c r="W106"/>
  <c r="V106"/>
  <c r="U106"/>
  <c r="Z105"/>
  <c r="Y105"/>
  <c r="X105"/>
  <c r="W105"/>
  <c r="V105"/>
  <c r="U105"/>
  <c r="Z103"/>
  <c r="Y103"/>
  <c r="X103"/>
  <c r="W103"/>
  <c r="V103"/>
  <c r="U103"/>
  <c r="Z101"/>
  <c r="Y101"/>
  <c r="X101"/>
  <c r="W101"/>
  <c r="V101"/>
  <c r="U101"/>
  <c r="Z100"/>
  <c r="Y100"/>
  <c r="X100"/>
  <c r="W100"/>
  <c r="V100"/>
  <c r="U100"/>
  <c r="Z99"/>
  <c r="Y99"/>
  <c r="X99"/>
  <c r="W99"/>
  <c r="V99"/>
  <c r="U99"/>
  <c r="Z97"/>
  <c r="Y97"/>
  <c r="X97"/>
  <c r="W97"/>
  <c r="V97"/>
  <c r="U97"/>
  <c r="Z96"/>
  <c r="Y96"/>
  <c r="X96"/>
  <c r="W96"/>
  <c r="V96"/>
  <c r="U96"/>
  <c r="Z95"/>
  <c r="Y95"/>
  <c r="X95"/>
  <c r="W95"/>
  <c r="V95"/>
  <c r="U95"/>
  <c r="Z93"/>
  <c r="Y93"/>
  <c r="X93"/>
  <c r="W93"/>
  <c r="V93"/>
  <c r="U93"/>
  <c r="Z92"/>
  <c r="Y92"/>
  <c r="X92"/>
  <c r="W92"/>
  <c r="V92"/>
  <c r="U92"/>
  <c r="Z91"/>
  <c r="Y91"/>
  <c r="X91"/>
  <c r="W91"/>
  <c r="V91"/>
  <c r="U91"/>
  <c r="Z90"/>
  <c r="Y90"/>
  <c r="X90"/>
  <c r="W90"/>
  <c r="V90"/>
  <c r="U90"/>
  <c r="Z89"/>
  <c r="Y89"/>
  <c r="X89"/>
  <c r="W89"/>
  <c r="V89"/>
  <c r="U89"/>
  <c r="Z87"/>
  <c r="Y87"/>
  <c r="X87"/>
  <c r="W87"/>
  <c r="V87"/>
  <c r="U87"/>
  <c r="Z82"/>
  <c r="Y82"/>
  <c r="X82"/>
  <c r="W82"/>
  <c r="V82"/>
  <c r="U82"/>
  <c r="Z81"/>
  <c r="Y81"/>
  <c r="X81"/>
  <c r="W81"/>
  <c r="V81"/>
  <c r="U81"/>
  <c r="Z80"/>
  <c r="Y80"/>
  <c r="X80"/>
  <c r="W80"/>
  <c r="V80"/>
  <c r="U80"/>
  <c r="Z79"/>
  <c r="Y79"/>
  <c r="X79"/>
  <c r="W79"/>
  <c r="V79"/>
  <c r="U79"/>
  <c r="Z77"/>
  <c r="Y77"/>
  <c r="X77"/>
  <c r="W77"/>
  <c r="V77"/>
  <c r="U77"/>
  <c r="Z76"/>
  <c r="Y76"/>
  <c r="X76"/>
  <c r="W76"/>
  <c r="V76"/>
  <c r="U76"/>
  <c r="Z75"/>
  <c r="Y75"/>
  <c r="X75"/>
  <c r="W75"/>
  <c r="V75"/>
  <c r="U75"/>
  <c r="Z74"/>
  <c r="Y74"/>
  <c r="X74"/>
  <c r="W74"/>
  <c r="V74"/>
  <c r="U74"/>
  <c r="Z69"/>
  <c r="Y69"/>
  <c r="X69"/>
  <c r="W69"/>
  <c r="V69"/>
  <c r="U69"/>
  <c r="Z67"/>
  <c r="Y67"/>
  <c r="X67"/>
  <c r="W67"/>
  <c r="V67"/>
  <c r="U67"/>
  <c r="Z66"/>
  <c r="Y66"/>
  <c r="X66"/>
  <c r="W66"/>
  <c r="V66"/>
  <c r="U66"/>
  <c r="Z65"/>
  <c r="Y65"/>
  <c r="X65"/>
  <c r="W65"/>
  <c r="V65"/>
  <c r="U65"/>
  <c r="Z59"/>
  <c r="Y59"/>
  <c r="X59"/>
  <c r="W59"/>
  <c r="V59"/>
  <c r="U59"/>
  <c r="Z58"/>
  <c r="Y58"/>
  <c r="X58"/>
  <c r="W58"/>
  <c r="V58"/>
  <c r="U58"/>
  <c r="Z56"/>
  <c r="Y56"/>
  <c r="X56"/>
  <c r="W56"/>
  <c r="V56"/>
  <c r="U56"/>
  <c r="Z55"/>
  <c r="Y55"/>
  <c r="X55"/>
  <c r="W55"/>
  <c r="V55"/>
  <c r="U55"/>
  <c r="Z54"/>
  <c r="Y54"/>
  <c r="X54"/>
  <c r="W54"/>
  <c r="V54"/>
  <c r="U54"/>
  <c r="Z53"/>
  <c r="Y53"/>
  <c r="X53"/>
  <c r="W53"/>
  <c r="V53"/>
  <c r="U53"/>
  <c r="Z52"/>
  <c r="Y52"/>
  <c r="X52"/>
  <c r="W52"/>
  <c r="V52"/>
  <c r="U52"/>
  <c r="Z51"/>
  <c r="Y51"/>
  <c r="X51"/>
  <c r="W51"/>
  <c r="V51"/>
  <c r="U51"/>
  <c r="Z50"/>
  <c r="Y50"/>
  <c r="X50"/>
  <c r="W50"/>
  <c r="V50"/>
  <c r="U50"/>
  <c r="Z49"/>
  <c r="Y49"/>
  <c r="X49"/>
  <c r="W49"/>
  <c r="V49"/>
  <c r="U49"/>
  <c r="Z48"/>
  <c r="Y48"/>
  <c r="X48"/>
  <c r="W48"/>
  <c r="V48"/>
  <c r="U48"/>
  <c r="Z47"/>
  <c r="Y47"/>
  <c r="X47"/>
  <c r="W47"/>
  <c r="V47"/>
  <c r="U47"/>
  <c r="Z46"/>
  <c r="Y46"/>
  <c r="X46"/>
  <c r="W46"/>
  <c r="V46"/>
  <c r="U46"/>
  <c r="Z45"/>
  <c r="Y45"/>
  <c r="X45"/>
  <c r="W45"/>
  <c r="V45"/>
  <c r="U45"/>
  <c r="Z44"/>
  <c r="Y44"/>
  <c r="X44"/>
  <c r="W44"/>
  <c r="V44"/>
  <c r="U44"/>
  <c r="Z43"/>
  <c r="Y43"/>
  <c r="X43"/>
  <c r="W43"/>
  <c r="V43"/>
  <c r="U43"/>
  <c r="Z42"/>
  <c r="Y42"/>
  <c r="X42"/>
  <c r="W42"/>
  <c r="V42"/>
  <c r="U42"/>
  <c r="Z41"/>
  <c r="Y41"/>
  <c r="X41"/>
  <c r="W41"/>
  <c r="V41"/>
  <c r="U41"/>
  <c r="Z40"/>
  <c r="Y40"/>
  <c r="X40"/>
  <c r="W40"/>
  <c r="V40"/>
  <c r="U40"/>
  <c r="Z39"/>
  <c r="Y39"/>
  <c r="X39"/>
  <c r="W39"/>
  <c r="V39"/>
  <c r="U39"/>
  <c r="Z38"/>
  <c r="Y38"/>
  <c r="X38"/>
  <c r="W38"/>
  <c r="V38"/>
  <c r="U38"/>
  <c r="Z37"/>
  <c r="Y37"/>
  <c r="X37"/>
  <c r="W37"/>
  <c r="V37"/>
  <c r="U37"/>
  <c r="Z36"/>
  <c r="Y36"/>
  <c r="X36"/>
  <c r="W36"/>
  <c r="V36"/>
  <c r="U36"/>
  <c r="Z35"/>
  <c r="Y35"/>
  <c r="X35"/>
  <c r="W35"/>
  <c r="V35"/>
  <c r="U35"/>
  <c r="Z34"/>
  <c r="Y34"/>
  <c r="X34"/>
  <c r="W34"/>
  <c r="V34"/>
  <c r="U34"/>
  <c r="Z115"/>
  <c r="Y115"/>
  <c r="X115"/>
  <c r="W115"/>
  <c r="V115"/>
  <c r="U115"/>
  <c r="Z98"/>
  <c r="Y98"/>
  <c r="X98"/>
  <c r="W98"/>
  <c r="V98"/>
  <c r="U98"/>
  <c r="Z86"/>
  <c r="Y86"/>
  <c r="X86"/>
  <c r="W86"/>
  <c r="V86"/>
  <c r="U86"/>
  <c r="Z72"/>
  <c r="Y72"/>
  <c r="X72"/>
  <c r="W72"/>
  <c r="V72"/>
  <c r="U72"/>
  <c r="Z71"/>
  <c r="Y71"/>
  <c r="X71"/>
  <c r="W71"/>
  <c r="V71"/>
  <c r="U71"/>
  <c r="Z70"/>
  <c r="Y70"/>
  <c r="X70"/>
  <c r="W70"/>
  <c r="V70"/>
  <c r="U70"/>
  <c r="Z68"/>
  <c r="Y68"/>
  <c r="X68"/>
  <c r="W68"/>
  <c r="V68"/>
  <c r="U68"/>
  <c r="Z61"/>
  <c r="Y61"/>
  <c r="X61"/>
  <c r="W61"/>
  <c r="V61"/>
  <c r="U61"/>
  <c r="H33"/>
  <c r="G33" s="1"/>
  <c r="H24"/>
  <c r="G24" s="1"/>
  <c r="H42"/>
  <c r="G42" s="1"/>
  <c r="H44"/>
  <c r="G44" s="1"/>
  <c r="U158"/>
  <c r="V158"/>
  <c r="W158"/>
  <c r="X158"/>
  <c r="Y158"/>
  <c r="Z158"/>
  <c r="H90"/>
  <c r="G90" s="1"/>
  <c r="U159"/>
  <c r="V159"/>
  <c r="W159"/>
  <c r="X159"/>
  <c r="Y159"/>
  <c r="Z159"/>
  <c r="U160"/>
  <c r="V160"/>
  <c r="W160"/>
  <c r="X160"/>
  <c r="Y160"/>
  <c r="Z160"/>
  <c r="H89"/>
  <c r="G89" s="1"/>
  <c r="U161"/>
  <c r="V161"/>
  <c r="W161"/>
  <c r="X161"/>
  <c r="Y161"/>
  <c r="Z161"/>
  <c r="U162"/>
  <c r="V162"/>
  <c r="W162"/>
  <c r="X162"/>
  <c r="Y162"/>
  <c r="Z162"/>
  <c r="AE45" l="1"/>
  <c r="AE47"/>
  <c r="AE51"/>
  <c r="AE54"/>
  <c r="AE58"/>
  <c r="AE65"/>
  <c r="AE67"/>
  <c r="AE74"/>
  <c r="AE76"/>
  <c r="AE91"/>
  <c r="AE93"/>
  <c r="AE82"/>
  <c r="AE96"/>
  <c r="AC101"/>
  <c r="AE107"/>
  <c r="AE109"/>
  <c r="AE112"/>
  <c r="AE117"/>
  <c r="AE43"/>
  <c r="AD34"/>
  <c r="AF35"/>
  <c r="AD36"/>
  <c r="AF37"/>
  <c r="AD38"/>
  <c r="AF39"/>
  <c r="AD40"/>
  <c r="AF41"/>
  <c r="AF48"/>
  <c r="AF49"/>
  <c r="AF50"/>
  <c r="AF81"/>
  <c r="AD87"/>
  <c r="AF99"/>
  <c r="AD103"/>
  <c r="AF105"/>
  <c r="AE70"/>
  <c r="AE35"/>
  <c r="AE37"/>
  <c r="AC39"/>
  <c r="AE41"/>
  <c r="AC81"/>
  <c r="AB50"/>
  <c r="AF42"/>
  <c r="AF43"/>
  <c r="AF44"/>
  <c r="AF45"/>
  <c r="AF46"/>
  <c r="AF47"/>
  <c r="AC47"/>
  <c r="AE49"/>
  <c r="AF51"/>
  <c r="AF52"/>
  <c r="AF53"/>
  <c r="AF54"/>
  <c r="AF55"/>
  <c r="AF56"/>
  <c r="AF58"/>
  <c r="AF59"/>
  <c r="AF65"/>
  <c r="AF66"/>
  <c r="AF67"/>
  <c r="AF69"/>
  <c r="AF74"/>
  <c r="AF75"/>
  <c r="AF76"/>
  <c r="AD77"/>
  <c r="AD79"/>
  <c r="AD80"/>
  <c r="AE81"/>
  <c r="AD89"/>
  <c r="AF91"/>
  <c r="AE92"/>
  <c r="AF93"/>
  <c r="AE95"/>
  <c r="AF96"/>
  <c r="AE99"/>
  <c r="AE105"/>
  <c r="AF107"/>
  <c r="AF108"/>
  <c r="AF109"/>
  <c r="AF111"/>
  <c r="AF112"/>
  <c r="AF117"/>
  <c r="AC99"/>
  <c r="AC105"/>
  <c r="AB34"/>
  <c r="AF34"/>
  <c r="AC35"/>
  <c r="AB36"/>
  <c r="AF36"/>
  <c r="AC37"/>
  <c r="AB38"/>
  <c r="AF38"/>
  <c r="AE39"/>
  <c r="AB40"/>
  <c r="AF40"/>
  <c r="AC41"/>
  <c r="AD42"/>
  <c r="AC43"/>
  <c r="AB44"/>
  <c r="AC34"/>
  <c r="AE34"/>
  <c r="AB35"/>
  <c r="AD35"/>
  <c r="AC36"/>
  <c r="AE36"/>
  <c r="AB37"/>
  <c r="AD37"/>
  <c r="AC38"/>
  <c r="AE38"/>
  <c r="AB39"/>
  <c r="AD39"/>
  <c r="AC40"/>
  <c r="AE40"/>
  <c r="AB41"/>
  <c r="AD41"/>
  <c r="AC42"/>
  <c r="AE42"/>
  <c r="AB43"/>
  <c r="AD43"/>
  <c r="AC44"/>
  <c r="AE44"/>
  <c r="AB45"/>
  <c r="AD45"/>
  <c r="AC46"/>
  <c r="AE46"/>
  <c r="AB47"/>
  <c r="AD47"/>
  <c r="AC48"/>
  <c r="AE48"/>
  <c r="AB49"/>
  <c r="AD49"/>
  <c r="AC50"/>
  <c r="AE50"/>
  <c r="AB51"/>
  <c r="AD51"/>
  <c r="AC52"/>
  <c r="AE52"/>
  <c r="AC53"/>
  <c r="AE53"/>
  <c r="AB54"/>
  <c r="AD54"/>
  <c r="AC55"/>
  <c r="AE55"/>
  <c r="AC56"/>
  <c r="AE56"/>
  <c r="AB58"/>
  <c r="AD58"/>
  <c r="AC59"/>
  <c r="AE59"/>
  <c r="AB65"/>
  <c r="AD65"/>
  <c r="AC66"/>
  <c r="AE66"/>
  <c r="AB67"/>
  <c r="AD67"/>
  <c r="AC69"/>
  <c r="AE69"/>
  <c r="AB74"/>
  <c r="AD74"/>
  <c r="AC75"/>
  <c r="AE75"/>
  <c r="AB76"/>
  <c r="AD76"/>
  <c r="AF82"/>
  <c r="AC82"/>
  <c r="AE87"/>
  <c r="AC87"/>
  <c r="AB87"/>
  <c r="AF87"/>
  <c r="AF90"/>
  <c r="AB42"/>
  <c r="AD44"/>
  <c r="AC45"/>
  <c r="AB46"/>
  <c r="AD46"/>
  <c r="AB48"/>
  <c r="AD48"/>
  <c r="AC49"/>
  <c r="AD50"/>
  <c r="AC51"/>
  <c r="AB52"/>
  <c r="AD52"/>
  <c r="AB53"/>
  <c r="AD53"/>
  <c r="AC54"/>
  <c r="AB55"/>
  <c r="AD55"/>
  <c r="AB56"/>
  <c r="AD56"/>
  <c r="AC58"/>
  <c r="AB59"/>
  <c r="AD59"/>
  <c r="AC65"/>
  <c r="AB66"/>
  <c r="AD66"/>
  <c r="AC67"/>
  <c r="AB69"/>
  <c r="AD69"/>
  <c r="AC74"/>
  <c r="AB75"/>
  <c r="AD75"/>
  <c r="AC76"/>
  <c r="AE77"/>
  <c r="AC77"/>
  <c r="AB77"/>
  <c r="AF77"/>
  <c r="AE79"/>
  <c r="AC79"/>
  <c r="AB79"/>
  <c r="AF79"/>
  <c r="AE80"/>
  <c r="AC80"/>
  <c r="AB80"/>
  <c r="AF80"/>
  <c r="AE89"/>
  <c r="AC89"/>
  <c r="AB89"/>
  <c r="AF89"/>
  <c r="AE90"/>
  <c r="AC90"/>
  <c r="AC91"/>
  <c r="AB92"/>
  <c r="AD92"/>
  <c r="AF92"/>
  <c r="AC93"/>
  <c r="AB95"/>
  <c r="AD95"/>
  <c r="AF95"/>
  <c r="AC96"/>
  <c r="AE97"/>
  <c r="AC97"/>
  <c r="AB97"/>
  <c r="AF97"/>
  <c r="AE100"/>
  <c r="AC100"/>
  <c r="AB100"/>
  <c r="AF100"/>
  <c r="AE101"/>
  <c r="AF106"/>
  <c r="AE106"/>
  <c r="AC106"/>
  <c r="AB106"/>
  <c r="AB81"/>
  <c r="AD81"/>
  <c r="AB82"/>
  <c r="AD82"/>
  <c r="AB90"/>
  <c r="AD90"/>
  <c r="AB91"/>
  <c r="AD91"/>
  <c r="AC92"/>
  <c r="AB93"/>
  <c r="AD93"/>
  <c r="AC95"/>
  <c r="AB96"/>
  <c r="AD96"/>
  <c r="AD97"/>
  <c r="AD100"/>
  <c r="AF101"/>
  <c r="AE103"/>
  <c r="AC103"/>
  <c r="AB103"/>
  <c r="AF103"/>
  <c r="AD106"/>
  <c r="AB99"/>
  <c r="AD99"/>
  <c r="AB101"/>
  <c r="AD101"/>
  <c r="AB105"/>
  <c r="AD105"/>
  <c r="AB107"/>
  <c r="AD107"/>
  <c r="AC108"/>
  <c r="AE108"/>
  <c r="AB109"/>
  <c r="AD109"/>
  <c r="AC111"/>
  <c r="AE111"/>
  <c r="AB112"/>
  <c r="AD112"/>
  <c r="AB117"/>
  <c r="AD117"/>
  <c r="AC107"/>
  <c r="AB108"/>
  <c r="AD108"/>
  <c r="AC109"/>
  <c r="AB111"/>
  <c r="AD111"/>
  <c r="AC112"/>
  <c r="AC117"/>
  <c r="AF71"/>
  <c r="AF72"/>
  <c r="AF86"/>
  <c r="AF98"/>
  <c r="AF115"/>
  <c r="AF61"/>
  <c r="AF68"/>
  <c r="AF70"/>
  <c r="AC70"/>
  <c r="AE72"/>
  <c r="AE115"/>
  <c r="AD71"/>
  <c r="AC61"/>
  <c r="AE61"/>
  <c r="AC68"/>
  <c r="AE68"/>
  <c r="AB70"/>
  <c r="AD70"/>
  <c r="AC71"/>
  <c r="AE71"/>
  <c r="AB72"/>
  <c r="AD72"/>
  <c r="AC86"/>
  <c r="AE86"/>
  <c r="AC98"/>
  <c r="AE98"/>
  <c r="AB115"/>
  <c r="AD115"/>
  <c r="AB61"/>
  <c r="AD61"/>
  <c r="AB68"/>
  <c r="AD68"/>
  <c r="AB71"/>
  <c r="AC72"/>
  <c r="AB86"/>
  <c r="AD86"/>
  <c r="AB98"/>
  <c r="AD98"/>
  <c r="AC115"/>
  <c r="AB162"/>
  <c r="AB160"/>
  <c r="AB158"/>
  <c r="AF158"/>
  <c r="AC161"/>
  <c r="AC159"/>
  <c r="AF162"/>
  <c r="AF160"/>
  <c r="AE161"/>
  <c r="AE159"/>
  <c r="AD162"/>
  <c r="AD160"/>
  <c r="AC158"/>
  <c r="AB161"/>
  <c r="AB159"/>
  <c r="AD158"/>
  <c r="AC162"/>
  <c r="AC160"/>
  <c r="AE162"/>
  <c r="AF161"/>
  <c r="AD161"/>
  <c r="AE160"/>
  <c r="AF159"/>
  <c r="AD159"/>
  <c r="AE158"/>
  <c r="U131"/>
  <c r="V131"/>
  <c r="W131"/>
  <c r="X131"/>
  <c r="Y131"/>
  <c r="Z131"/>
  <c r="U132"/>
  <c r="V132"/>
  <c r="W132"/>
  <c r="X132"/>
  <c r="Y132"/>
  <c r="Z132"/>
  <c r="U140"/>
  <c r="V140"/>
  <c r="W140"/>
  <c r="X140"/>
  <c r="Y140"/>
  <c r="Z140"/>
  <c r="U142"/>
  <c r="V142"/>
  <c r="W142"/>
  <c r="X142"/>
  <c r="Y142"/>
  <c r="Z142"/>
  <c r="U144"/>
  <c r="V144"/>
  <c r="W144"/>
  <c r="X144"/>
  <c r="Y144"/>
  <c r="Z144"/>
  <c r="U146"/>
  <c r="V146"/>
  <c r="W146"/>
  <c r="X146"/>
  <c r="Y146"/>
  <c r="Z146"/>
  <c r="U148"/>
  <c r="V148"/>
  <c r="W148"/>
  <c r="X148"/>
  <c r="Y148"/>
  <c r="Z148"/>
  <c r="C107" l="1"/>
  <c r="C76"/>
  <c r="C91"/>
  <c r="C68"/>
  <c r="C87"/>
  <c r="AB132"/>
  <c r="AB131"/>
  <c r="AB146"/>
  <c r="AB142"/>
  <c r="AF146"/>
  <c r="AF142"/>
  <c r="AF132"/>
  <c r="AF131"/>
  <c r="AC148"/>
  <c r="AC144"/>
  <c r="AC140"/>
  <c r="AE148"/>
  <c r="AE144"/>
  <c r="AE140"/>
  <c r="AC146"/>
  <c r="AC142"/>
  <c r="AC132"/>
  <c r="AC131"/>
  <c r="AB148"/>
  <c r="AD146"/>
  <c r="AB144"/>
  <c r="AD142"/>
  <c r="AB140"/>
  <c r="AD132"/>
  <c r="AD131"/>
  <c r="AF148"/>
  <c r="AD148"/>
  <c r="AE146"/>
  <c r="AF144"/>
  <c r="AD144"/>
  <c r="AE142"/>
  <c r="AF140"/>
  <c r="AD140"/>
  <c r="AE132"/>
  <c r="AE131"/>
  <c r="H12"/>
  <c r="G12" s="1"/>
  <c r="H93"/>
  <c r="G93" s="1"/>
  <c r="F20" i="43"/>
  <c r="C20"/>
  <c r="C11"/>
  <c r="F11"/>
  <c r="I11"/>
  <c r="I20"/>
  <c r="H10" i="26"/>
  <c r="E20"/>
  <c r="B20"/>
  <c r="B10"/>
  <c r="G23" s="1"/>
  <c r="E10"/>
  <c r="H63" i="2"/>
  <c r="G63" s="1"/>
  <c r="H62"/>
  <c r="G62" s="1"/>
  <c r="U130"/>
  <c r="V130"/>
  <c r="W130"/>
  <c r="X130"/>
  <c r="Y130"/>
  <c r="Z130"/>
  <c r="H137"/>
  <c r="G137" s="1"/>
  <c r="A4" i="35"/>
  <c r="A5"/>
  <c r="A6" s="1"/>
  <c r="A7" s="1"/>
  <c r="A8" s="1"/>
  <c r="A9" s="1"/>
  <c r="A10" s="1"/>
  <c r="A11" s="1"/>
  <c r="A12" s="1"/>
  <c r="A13" s="1"/>
  <c r="A14" s="1"/>
  <c r="A15" s="1"/>
  <c r="A16" s="1"/>
  <c r="U21" i="2"/>
  <c r="V21"/>
  <c r="W21"/>
  <c r="X21"/>
  <c r="Y21"/>
  <c r="Z21"/>
  <c r="U138"/>
  <c r="V138"/>
  <c r="W138"/>
  <c r="X138"/>
  <c r="Y138"/>
  <c r="Z138"/>
  <c r="U23"/>
  <c r="V23"/>
  <c r="W23"/>
  <c r="X23"/>
  <c r="Y23"/>
  <c r="Z23"/>
  <c r="U2"/>
  <c r="V2"/>
  <c r="W2"/>
  <c r="X2"/>
  <c r="Y2"/>
  <c r="Z2"/>
  <c r="U6"/>
  <c r="V6"/>
  <c r="W6"/>
  <c r="X6"/>
  <c r="Y6"/>
  <c r="Z6"/>
  <c r="U3"/>
  <c r="V3"/>
  <c r="W3"/>
  <c r="X3"/>
  <c r="Y3"/>
  <c r="Z3"/>
  <c r="U15"/>
  <c r="V15"/>
  <c r="W15"/>
  <c r="X15"/>
  <c r="Y15"/>
  <c r="Z15"/>
  <c r="U10"/>
  <c r="V10"/>
  <c r="W10"/>
  <c r="X10"/>
  <c r="Y10"/>
  <c r="Z10"/>
  <c r="U4"/>
  <c r="V4"/>
  <c r="W4"/>
  <c r="X4"/>
  <c r="Y4"/>
  <c r="Z4"/>
  <c r="U5"/>
  <c r="V5"/>
  <c r="W5"/>
  <c r="X5"/>
  <c r="Y5"/>
  <c r="Z5"/>
  <c r="U7"/>
  <c r="V7"/>
  <c r="W7"/>
  <c r="X7"/>
  <c r="Y7"/>
  <c r="Z7"/>
  <c r="U13"/>
  <c r="V13"/>
  <c r="W13"/>
  <c r="X13"/>
  <c r="Y13"/>
  <c r="Z13"/>
  <c r="U8"/>
  <c r="V8"/>
  <c r="W8"/>
  <c r="X8"/>
  <c r="Y8"/>
  <c r="Z8"/>
  <c r="U9"/>
  <c r="V9"/>
  <c r="W9"/>
  <c r="X9"/>
  <c r="Y9"/>
  <c r="Z9"/>
  <c r="U11"/>
  <c r="V11"/>
  <c r="W11"/>
  <c r="X11"/>
  <c r="Y11"/>
  <c r="Z11"/>
  <c r="U12"/>
  <c r="V12"/>
  <c r="W12"/>
  <c r="X12"/>
  <c r="Y12"/>
  <c r="Z12"/>
  <c r="U14"/>
  <c r="V14"/>
  <c r="W14"/>
  <c r="X14"/>
  <c r="Y14"/>
  <c r="Z14"/>
  <c r="U16"/>
  <c r="V16"/>
  <c r="W16"/>
  <c r="X16"/>
  <c r="Y16"/>
  <c r="Z16"/>
  <c r="U17"/>
  <c r="V17"/>
  <c r="W17"/>
  <c r="X17"/>
  <c r="Y17"/>
  <c r="Z17"/>
  <c r="U18"/>
  <c r="V18"/>
  <c r="W18"/>
  <c r="X18"/>
  <c r="Y18"/>
  <c r="Z18"/>
  <c r="U19"/>
  <c r="V19"/>
  <c r="W19"/>
  <c r="X19"/>
  <c r="Y19"/>
  <c r="Z19"/>
  <c r="U20"/>
  <c r="V20"/>
  <c r="W20"/>
  <c r="X20"/>
  <c r="Y20"/>
  <c r="Z20"/>
  <c r="U22"/>
  <c r="V22"/>
  <c r="W22"/>
  <c r="X22"/>
  <c r="Y22"/>
  <c r="Z22"/>
  <c r="U24"/>
  <c r="V24"/>
  <c r="W24"/>
  <c r="X24"/>
  <c r="Y24"/>
  <c r="Z24"/>
  <c r="U137"/>
  <c r="V137"/>
  <c r="W137"/>
  <c r="X137"/>
  <c r="Y137"/>
  <c r="Z137"/>
  <c r="U25"/>
  <c r="V25"/>
  <c r="W25"/>
  <c r="X25"/>
  <c r="Y25"/>
  <c r="Z25"/>
  <c r="U26"/>
  <c r="V26"/>
  <c r="W26"/>
  <c r="X26"/>
  <c r="Y26"/>
  <c r="Z26"/>
  <c r="U151"/>
  <c r="V151"/>
  <c r="W151"/>
  <c r="X151"/>
  <c r="Y151"/>
  <c r="Z151"/>
  <c r="U27"/>
  <c r="V27"/>
  <c r="W27"/>
  <c r="X27"/>
  <c r="Y27"/>
  <c r="Z27"/>
  <c r="U152"/>
  <c r="V152"/>
  <c r="W152"/>
  <c r="X152"/>
  <c r="Y152"/>
  <c r="Z152"/>
  <c r="U28"/>
  <c r="V28"/>
  <c r="W28"/>
  <c r="X28"/>
  <c r="Y28"/>
  <c r="Z28"/>
  <c r="U29"/>
  <c r="V29"/>
  <c r="W29"/>
  <c r="X29"/>
  <c r="Y29"/>
  <c r="Z29"/>
  <c r="U154"/>
  <c r="V154"/>
  <c r="W154"/>
  <c r="X154"/>
  <c r="Y154"/>
  <c r="Z154"/>
  <c r="U30"/>
  <c r="V30"/>
  <c r="W30"/>
  <c r="X30"/>
  <c r="Y30"/>
  <c r="Z30"/>
  <c r="U156"/>
  <c r="V156"/>
  <c r="W156"/>
  <c r="X156"/>
  <c r="Y156"/>
  <c r="Z156"/>
  <c r="U31"/>
  <c r="V31"/>
  <c r="W31"/>
  <c r="X31"/>
  <c r="Y31"/>
  <c r="Z31"/>
  <c r="U157"/>
  <c r="V157"/>
  <c r="W157"/>
  <c r="X157"/>
  <c r="Y157"/>
  <c r="Z157"/>
  <c r="U32"/>
  <c r="V32"/>
  <c r="W32"/>
  <c r="X32"/>
  <c r="Y32"/>
  <c r="Z32"/>
  <c r="U33"/>
  <c r="V33"/>
  <c r="W33"/>
  <c r="X33"/>
  <c r="Y33"/>
  <c r="Z33"/>
  <c r="U139"/>
  <c r="V139"/>
  <c r="W139"/>
  <c r="X139"/>
  <c r="Y139"/>
  <c r="Z139"/>
  <c r="U141"/>
  <c r="V141"/>
  <c r="W141"/>
  <c r="X141"/>
  <c r="Y141"/>
  <c r="Z141"/>
  <c r="U143"/>
  <c r="V143"/>
  <c r="W143"/>
  <c r="X143"/>
  <c r="Y143"/>
  <c r="Z143"/>
  <c r="U145"/>
  <c r="V145"/>
  <c r="W145"/>
  <c r="X145"/>
  <c r="Y145"/>
  <c r="Z145"/>
  <c r="U147"/>
  <c r="V147"/>
  <c r="W147"/>
  <c r="X147"/>
  <c r="Y147"/>
  <c r="Z147"/>
  <c r="U149"/>
  <c r="V149"/>
  <c r="W149"/>
  <c r="X149"/>
  <c r="Y149"/>
  <c r="Z149"/>
  <c r="U135"/>
  <c r="V135"/>
  <c r="W135"/>
  <c r="X135"/>
  <c r="Y135"/>
  <c r="Z135"/>
  <c r="U85"/>
  <c r="V85"/>
  <c r="W85"/>
  <c r="X85"/>
  <c r="Y85"/>
  <c r="Z85"/>
  <c r="U64"/>
  <c r="V64"/>
  <c r="W64"/>
  <c r="X64"/>
  <c r="Y64"/>
  <c r="Z64"/>
  <c r="U73"/>
  <c r="V73"/>
  <c r="W73"/>
  <c r="X73"/>
  <c r="Y73"/>
  <c r="Z73"/>
  <c r="U78"/>
  <c r="V78"/>
  <c r="W78"/>
  <c r="X78"/>
  <c r="Y78"/>
  <c r="Z78"/>
  <c r="U83"/>
  <c r="V83"/>
  <c r="W83"/>
  <c r="X83"/>
  <c r="Y83"/>
  <c r="Z83"/>
  <c r="U84"/>
  <c r="V84"/>
  <c r="W84"/>
  <c r="X84"/>
  <c r="Y84"/>
  <c r="Z84"/>
  <c r="U88"/>
  <c r="V88"/>
  <c r="W88"/>
  <c r="X88"/>
  <c r="Y88"/>
  <c r="Z88"/>
  <c r="U94"/>
  <c r="V94"/>
  <c r="W94"/>
  <c r="X94"/>
  <c r="Y94"/>
  <c r="Z94"/>
  <c r="U125"/>
  <c r="V125"/>
  <c r="W125"/>
  <c r="X125"/>
  <c r="Y125"/>
  <c r="Z125"/>
  <c r="U126"/>
  <c r="V126"/>
  <c r="W126"/>
  <c r="X126"/>
  <c r="Y126"/>
  <c r="Z126"/>
  <c r="U136"/>
  <c r="V136"/>
  <c r="W136"/>
  <c r="X136"/>
  <c r="Y136"/>
  <c r="Z136"/>
  <c r="H106"/>
  <c r="G106" s="1"/>
  <c r="A4" i="32"/>
  <c r="A5"/>
  <c r="A6"/>
  <c r="A7"/>
  <c r="A8"/>
  <c r="A9"/>
  <c r="A10"/>
  <c r="A11"/>
  <c r="A4" i="33"/>
  <c r="A5" s="1"/>
  <c r="A4" i="34"/>
  <c r="A5" s="1"/>
  <c r="A6" s="1"/>
  <c r="A7" s="1"/>
  <c r="A8" s="1"/>
  <c r="A9" s="1"/>
  <c r="A10" s="1"/>
  <c r="A4" i="36"/>
  <c r="A5" s="1"/>
  <c r="A6" s="1"/>
  <c r="A7"/>
  <c r="A8"/>
  <c r="A9"/>
  <c r="A10"/>
  <c r="A11"/>
  <c r="A12"/>
  <c r="A13"/>
  <c r="A14"/>
  <c r="A15"/>
  <c r="A16"/>
  <c r="A17"/>
  <c r="H34" i="2"/>
  <c r="G34" s="1"/>
  <c r="H40"/>
  <c r="G40" s="1"/>
  <c r="H88"/>
  <c r="G88" s="1"/>
  <c r="H47"/>
  <c r="G47" s="1"/>
  <c r="H5"/>
  <c r="G5" s="1"/>
  <c r="H11"/>
  <c r="G11" s="1"/>
  <c r="H61"/>
  <c r="G61" s="1"/>
  <c r="H108"/>
  <c r="G108" s="1"/>
  <c r="H72"/>
  <c r="G72" s="1"/>
  <c r="H75"/>
  <c r="G75" s="1"/>
  <c r="H116"/>
  <c r="G116" s="1"/>
  <c r="H86"/>
  <c r="G86" s="1"/>
  <c r="H115"/>
  <c r="G115" s="1"/>
  <c r="H148"/>
  <c r="G148" s="1"/>
  <c r="H46"/>
  <c r="G46" s="1"/>
  <c r="H66"/>
  <c r="G66" s="1"/>
  <c r="H17"/>
  <c r="G17" s="1"/>
  <c r="H14"/>
  <c r="G14" s="1"/>
  <c r="H38"/>
  <c r="G38" s="1"/>
  <c r="H96"/>
  <c r="G96" s="1"/>
  <c r="H26"/>
  <c r="G26" s="1"/>
  <c r="H102"/>
  <c r="G102" s="1"/>
  <c r="H15"/>
  <c r="G15" s="1"/>
  <c r="H73"/>
  <c r="G73" s="1"/>
  <c r="H65"/>
  <c r="G65" s="1"/>
  <c r="H74"/>
  <c r="G74" s="1"/>
  <c r="H7"/>
  <c r="G7" s="1"/>
  <c r="H78"/>
  <c r="G78" s="1"/>
  <c r="H101"/>
  <c r="G101" s="1"/>
  <c r="H22"/>
  <c r="G22" s="1"/>
  <c r="H41"/>
  <c r="G41" s="1"/>
  <c r="H95"/>
  <c r="G95" s="1"/>
  <c r="H64"/>
  <c r="G64" s="1"/>
  <c r="H104"/>
  <c r="G104" s="1"/>
  <c r="H57"/>
  <c r="G57" s="1"/>
  <c r="H67"/>
  <c r="G67" s="1"/>
  <c r="H77"/>
  <c r="G77" s="1"/>
  <c r="H37"/>
  <c r="G37" s="1"/>
  <c r="H87"/>
  <c r="G87" s="1"/>
  <c r="H81"/>
  <c r="G81" s="1"/>
  <c r="H84"/>
  <c r="G84" s="1"/>
  <c r="H45"/>
  <c r="G45" s="1"/>
  <c r="H59"/>
  <c r="G59" s="1"/>
  <c r="H99"/>
  <c r="G99" s="1"/>
  <c r="H18"/>
  <c r="G18" s="1"/>
  <c r="H3"/>
  <c r="G3" s="1"/>
  <c r="H100"/>
  <c r="G100" s="1"/>
  <c r="H134"/>
  <c r="G134" s="1"/>
  <c r="H79"/>
  <c r="G79" s="1"/>
  <c r="H36"/>
  <c r="G36" s="1"/>
  <c r="H25"/>
  <c r="G25" s="1"/>
  <c r="H27"/>
  <c r="G27" s="1"/>
  <c r="H85"/>
  <c r="G85" s="1"/>
  <c r="H97"/>
  <c r="G97" s="1"/>
  <c r="H30"/>
  <c r="G30" s="1"/>
  <c r="H48"/>
  <c r="G48" s="1"/>
  <c r="H94"/>
  <c r="G94" s="1"/>
  <c r="H58"/>
  <c r="G58" s="1"/>
  <c r="H43"/>
  <c r="G43" s="1"/>
  <c r="H107"/>
  <c r="G107" s="1"/>
  <c r="H31"/>
  <c r="G31" s="1"/>
  <c r="H16"/>
  <c r="G16" s="1"/>
  <c r="H35"/>
  <c r="G35" s="1"/>
  <c r="H13"/>
  <c r="G13" s="1"/>
  <c r="H110"/>
  <c r="G110" s="1"/>
  <c r="H6"/>
  <c r="G6" s="1"/>
  <c r="H60"/>
  <c r="G60" s="1"/>
  <c r="H92"/>
  <c r="G92" s="1"/>
  <c r="H70"/>
  <c r="G70" s="1"/>
  <c r="H71"/>
  <c r="G71" s="1"/>
  <c r="H29"/>
  <c r="G29" s="1"/>
  <c r="H20"/>
  <c r="G20" s="1"/>
  <c r="H117"/>
  <c r="G117" s="1"/>
  <c r="H39"/>
  <c r="G39" s="1"/>
  <c r="H82"/>
  <c r="G82" s="1"/>
  <c r="H10"/>
  <c r="G10" s="1"/>
  <c r="H28"/>
  <c r="G28" s="1"/>
  <c r="H111"/>
  <c r="G111" s="1"/>
  <c r="H21"/>
  <c r="G21" s="1"/>
  <c r="H68"/>
  <c r="G68" s="1"/>
  <c r="H91"/>
  <c r="G91" s="1"/>
  <c r="H32"/>
  <c r="G32" s="1"/>
  <c r="H9"/>
  <c r="G9" s="1"/>
  <c r="H112"/>
  <c r="G112" s="1"/>
  <c r="H8"/>
  <c r="G8" s="1"/>
  <c r="H114"/>
  <c r="G114" s="1"/>
  <c r="H76"/>
  <c r="G76" s="1"/>
  <c r="H143"/>
  <c r="G143" s="1"/>
  <c r="H98"/>
  <c r="G98" s="1"/>
  <c r="H113"/>
  <c r="G113" s="1"/>
  <c r="H23"/>
  <c r="G23" s="1"/>
  <c r="H69"/>
  <c r="G69" s="1"/>
  <c r="H2"/>
  <c r="G2" s="1"/>
  <c r="H4"/>
  <c r="G4" s="1"/>
  <c r="H141"/>
  <c r="G141" s="1"/>
  <c r="H105"/>
  <c r="G105" s="1"/>
  <c r="H144"/>
  <c r="G144" s="1"/>
  <c r="H19"/>
  <c r="G19" s="1"/>
  <c r="H103"/>
  <c r="G103" s="1"/>
  <c r="H80"/>
  <c r="G80" s="1"/>
  <c r="A4" i="31"/>
  <c r="A5" s="1"/>
  <c r="A6" s="1"/>
  <c r="A7" s="1"/>
  <c r="A8" s="1"/>
  <c r="A9" s="1"/>
  <c r="A10" s="1"/>
  <c r="A11" s="1"/>
  <c r="A12" s="1"/>
  <c r="A13" s="1"/>
  <c r="A14" s="1"/>
  <c r="A4" i="29"/>
  <c r="A5" s="1"/>
  <c r="A6" s="1"/>
  <c r="A7" s="1"/>
  <c r="A8" s="1"/>
  <c r="A9" s="1"/>
  <c r="A4" i="15"/>
  <c r="A5" s="1"/>
  <c r="A6" s="1"/>
  <c r="A7" s="1"/>
  <c r="A8" s="1"/>
  <c r="A9" s="1"/>
  <c r="A10" s="1"/>
  <c r="A11" s="1"/>
  <c r="A12" s="1"/>
  <c r="A13" s="1"/>
  <c r="A14" s="1"/>
  <c r="A15" s="1"/>
  <c r="A4" i="28"/>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O17" i="37"/>
  <c r="F21" i="43" l="1"/>
  <c r="C21"/>
  <c r="I21"/>
  <c r="AE143" i="2"/>
  <c r="AD149"/>
  <c r="AE27"/>
  <c r="AF137"/>
  <c r="AF20"/>
  <c r="AF157"/>
  <c r="AB7"/>
  <c r="AE28"/>
  <c r="AD152"/>
  <c r="AB22"/>
  <c r="AF141"/>
  <c r="AC32"/>
  <c r="AB29"/>
  <c r="AF28"/>
  <c r="AE152"/>
  <c r="AE151"/>
  <c r="AB137"/>
  <c r="AF138"/>
  <c r="AF149"/>
  <c r="AD145"/>
  <c r="AB141"/>
  <c r="AE85"/>
  <c r="AF31"/>
  <c r="AD24"/>
  <c r="AE147"/>
  <c r="AC152"/>
  <c r="AC24"/>
  <c r="AC7"/>
  <c r="AB3"/>
  <c r="AB19"/>
  <c r="AE13"/>
  <c r="AF7"/>
  <c r="AF78"/>
  <c r="AC78"/>
  <c r="AB156"/>
  <c r="AF156"/>
  <c r="AE156"/>
  <c r="AD156"/>
  <c r="AF30"/>
  <c r="AE30"/>
  <c r="AB30"/>
  <c r="AF154"/>
  <c r="AB154"/>
  <c r="AE26"/>
  <c r="AB26"/>
  <c r="AF84"/>
  <c r="AE84"/>
  <c r="AB84"/>
  <c r="AB139"/>
  <c r="AF139"/>
  <c r="AE8"/>
  <c r="AD8"/>
  <c r="AE23"/>
  <c r="AD23"/>
  <c r="AE138"/>
  <c r="AC138"/>
  <c r="AB138"/>
  <c r="AD143"/>
  <c r="AF143"/>
  <c r="AB143"/>
  <c r="AD151"/>
  <c r="AB151"/>
  <c r="AF151"/>
  <c r="AE25"/>
  <c r="AD25"/>
  <c r="AE137"/>
  <c r="AC137"/>
  <c r="AD137"/>
  <c r="AD18"/>
  <c r="AC18"/>
  <c r="AD14"/>
  <c r="AC14"/>
  <c r="AF12"/>
  <c r="AC12"/>
  <c r="AD16"/>
  <c r="AE4"/>
  <c r="AD154"/>
  <c r="AD15"/>
  <c r="AE154"/>
  <c r="AC126"/>
  <c r="AD73"/>
  <c r="AC149"/>
  <c r="AC147"/>
  <c r="AF19"/>
  <c r="AF135"/>
  <c r="AC135"/>
  <c r="AB135"/>
  <c r="AC125"/>
  <c r="AF125"/>
  <c r="AD88"/>
  <c r="AC88"/>
  <c r="AD83"/>
  <c r="AE83"/>
  <c r="AD64"/>
  <c r="AF64"/>
  <c r="AC64"/>
  <c r="AE141"/>
  <c r="AC141"/>
  <c r="AD141"/>
  <c r="AC156"/>
  <c r="AD147"/>
  <c r="AC136"/>
  <c r="AE31"/>
  <c r="AE17"/>
  <c r="AD11"/>
  <c r="AD2"/>
  <c r="AD21"/>
  <c r="AD33"/>
  <c r="AB32"/>
  <c r="AD5"/>
  <c r="AE21"/>
  <c r="AC154"/>
  <c r="AF152"/>
  <c r="AB152"/>
  <c r="AB149"/>
  <c r="AF147"/>
  <c r="AB147"/>
  <c r="AB126"/>
  <c r="AB78"/>
  <c r="AB64"/>
  <c r="AC151"/>
  <c r="AC11"/>
  <c r="AD7"/>
  <c r="AD3"/>
  <c r="AD157"/>
  <c r="AC31"/>
  <c r="AC28"/>
  <c r="AD12"/>
  <c r="AD138"/>
  <c r="AB145"/>
  <c r="AC33"/>
  <c r="AB31"/>
  <c r="AC30"/>
  <c r="AB28"/>
  <c r="AB12"/>
  <c r="AC5"/>
  <c r="AB10"/>
  <c r="AE29"/>
  <c r="AF29"/>
  <c r="AE3"/>
  <c r="AF3"/>
  <c r="AC3"/>
  <c r="AE6"/>
  <c r="AB6"/>
  <c r="AF6"/>
  <c r="AE135"/>
  <c r="AD135"/>
  <c r="AB17"/>
  <c r="AF17"/>
  <c r="AC17"/>
  <c r="AD17"/>
  <c r="AB13"/>
  <c r="AF13"/>
  <c r="AC13"/>
  <c r="AD13"/>
  <c r="AB4"/>
  <c r="AF4"/>
  <c r="AC4"/>
  <c r="AD4"/>
  <c r="AC10"/>
  <c r="AE10"/>
  <c r="AD10"/>
  <c r="AB15"/>
  <c r="AF15"/>
  <c r="AC15"/>
  <c r="AE15"/>
  <c r="AE2"/>
  <c r="AB2"/>
  <c r="AF2"/>
  <c r="AC2"/>
  <c r="AB157"/>
  <c r="AF145"/>
  <c r="AF126"/>
  <c r="AD125"/>
  <c r="AC139"/>
  <c r="AC157"/>
  <c r="AD139"/>
  <c r="AD126"/>
  <c r="AB125"/>
  <c r="AC143"/>
  <c r="AC29"/>
  <c r="AF26"/>
  <c r="AC20"/>
  <c r="AC19"/>
  <c r="AC6"/>
  <c r="AB136"/>
  <c r="AF136"/>
  <c r="AE136"/>
  <c r="AB130"/>
  <c r="AF130"/>
  <c r="AC130"/>
  <c r="AE130"/>
  <c r="AD130"/>
  <c r="AB94"/>
  <c r="AF94"/>
  <c r="AC94"/>
  <c r="AD94"/>
  <c r="AE73"/>
  <c r="AB73"/>
  <c r="AF73"/>
  <c r="AC73"/>
  <c r="AB85"/>
  <c r="AF85"/>
  <c r="AC85"/>
  <c r="AD85"/>
  <c r="AE32"/>
  <c r="AF32"/>
  <c r="AB27"/>
  <c r="AF27"/>
  <c r="AC27"/>
  <c r="AD27"/>
  <c r="AD22"/>
  <c r="AF22"/>
  <c r="AE22"/>
  <c r="AD20"/>
  <c r="AE20"/>
  <c r="AB20"/>
  <c r="AE16"/>
  <c r="AB16"/>
  <c r="AF16"/>
  <c r="AC16"/>
  <c r="AE9"/>
  <c r="AB9"/>
  <c r="AF9"/>
  <c r="AD9"/>
  <c r="AC9"/>
  <c r="AE145"/>
  <c r="AC145"/>
  <c r="AE139"/>
  <c r="AD136"/>
  <c r="AE126"/>
  <c r="AE125"/>
  <c r="AE94"/>
  <c r="AE149"/>
  <c r="AE157"/>
  <c r="AD6"/>
  <c r="AB83"/>
  <c r="AF83"/>
  <c r="AC83"/>
  <c r="AB25"/>
  <c r="AF25"/>
  <c r="AC25"/>
  <c r="AE24"/>
  <c r="AB24"/>
  <c r="AF24"/>
  <c r="AE11"/>
  <c r="AB11"/>
  <c r="AF11"/>
  <c r="AB8"/>
  <c r="AF8"/>
  <c r="AC8"/>
  <c r="AC84"/>
  <c r="AD78"/>
  <c r="AE64"/>
  <c r="AD31"/>
  <c r="AD30"/>
  <c r="AD28"/>
  <c r="AC26"/>
  <c r="AD19"/>
  <c r="AE12"/>
  <c r="AE7"/>
  <c r="AE88"/>
  <c r="AB88"/>
  <c r="AF88"/>
  <c r="AE33"/>
  <c r="AB33"/>
  <c r="AF33"/>
  <c r="AE18"/>
  <c r="AB18"/>
  <c r="AF18"/>
  <c r="AE14"/>
  <c r="AB14"/>
  <c r="AF14"/>
  <c r="AE5"/>
  <c r="AB5"/>
  <c r="AF5"/>
  <c r="AB23"/>
  <c r="AF23"/>
  <c r="AC23"/>
  <c r="AB21"/>
  <c r="AF21"/>
  <c r="AC21"/>
  <c r="AD84"/>
  <c r="AE78"/>
  <c r="AD32"/>
  <c r="AD29"/>
  <c r="AD26"/>
  <c r="AC22"/>
  <c r="AE19"/>
  <c r="AF10"/>
  <c r="C13" l="1"/>
  <c r="C85"/>
  <c r="C14"/>
  <c r="C10"/>
  <c r="C78"/>
  <c r="C59"/>
  <c r="C12"/>
  <c r="C101"/>
  <c r="C84"/>
  <c r="C11"/>
  <c r="C100"/>
  <c r="C8"/>
  <c r="C6"/>
  <c r="C4"/>
  <c r="C103"/>
  <c r="C105"/>
  <c r="C82"/>
  <c r="C99"/>
  <c r="C9"/>
  <c r="C7"/>
  <c r="C98"/>
  <c r="C2"/>
  <c r="C5"/>
  <c r="C3"/>
  <c r="C83"/>
  <c r="C144"/>
</calcChain>
</file>

<file path=xl/sharedStrings.xml><?xml version="1.0" encoding="utf-8"?>
<sst xmlns="http://schemas.openxmlformats.org/spreadsheetml/2006/main" count="2052" uniqueCount="499">
  <si>
    <t>Club</t>
  </si>
  <si>
    <t>Nom - Prénom</t>
  </si>
  <si>
    <t>Deg SOL</t>
  </si>
  <si>
    <t>Note SOL</t>
  </si>
  <si>
    <t>Deg SAUT</t>
  </si>
  <si>
    <t>Note SAUT</t>
  </si>
  <si>
    <t>Note Maj SAUT</t>
  </si>
  <si>
    <t>Note Maj SOL</t>
  </si>
  <si>
    <t>Deg PARALLELES</t>
  </si>
  <si>
    <t>Note PARALLELES</t>
  </si>
  <si>
    <t>Note Maj PARALLELES</t>
  </si>
  <si>
    <t>Deg FIXE</t>
  </si>
  <si>
    <t>Note FIXE</t>
  </si>
  <si>
    <t>Note Maj FIXE</t>
  </si>
  <si>
    <t>Deg ARCONS</t>
  </si>
  <si>
    <t>Note ARCONS</t>
  </si>
  <si>
    <t>Note Maj ARCONS</t>
  </si>
  <si>
    <t>Deg ANNEAUX</t>
  </si>
  <si>
    <t>Note ANNEAUX</t>
  </si>
  <si>
    <t xml:space="preserve"> NoteMaj ANNEAUX</t>
  </si>
  <si>
    <t>TOTAL</t>
  </si>
  <si>
    <t>A/P</t>
  </si>
  <si>
    <t>Clas</t>
  </si>
  <si>
    <t>Cat.</t>
  </si>
  <si>
    <t>Cla</t>
  </si>
  <si>
    <t>Total</t>
  </si>
  <si>
    <t>Nom</t>
  </si>
  <si>
    <t>ADULTES</t>
  </si>
  <si>
    <t>CHALLENGE MIGNOT</t>
  </si>
  <si>
    <t>CHALLENGE DEPARTEMENTAL</t>
  </si>
  <si>
    <t>CLASSEMENT</t>
  </si>
  <si>
    <t>PUPILLES</t>
  </si>
  <si>
    <t>N°</t>
  </si>
  <si>
    <t>Total
Mignot</t>
  </si>
  <si>
    <t>P</t>
  </si>
  <si>
    <t>A</t>
  </si>
  <si>
    <t>GRUFFAZ Mickaël</t>
  </si>
  <si>
    <t>SICAUD Anthony</t>
  </si>
  <si>
    <t>MOULIN Samuel</t>
  </si>
  <si>
    <t>Avenir de Romans</t>
  </si>
  <si>
    <t>Nombre de A/P</t>
  </si>
  <si>
    <t>Jeanne d'Arc de Saint Marcellin</t>
  </si>
  <si>
    <t>Possibilité de panachage sur tous les degrés</t>
  </si>
  <si>
    <t>Mignot : 6 meilleurs totaux pupilles + 6 meilleurs totaux adultes
Championnat départemental : 6 meilleurs totaux adultes / pupilles confondus
Les notes des gyms sur 4 agrès sont multipliées par 1.3</t>
  </si>
  <si>
    <t>Utilisation des tableaux</t>
  </si>
  <si>
    <t>Toutes les données doivent être saisies sur l'onglet "Liste Gym"
N° = Numéro du Gym, défini par le club au moment de l'inscription
A/P = Adulte ou Pupille
Cat = degré
Cla = non utilisé</t>
  </si>
  <si>
    <t>PUPILLES 1er DEGRÉ</t>
  </si>
  <si>
    <t>PUPILLES 2ème DEGRÉ</t>
  </si>
  <si>
    <t>ADULTES 1er DEGRÉ</t>
  </si>
  <si>
    <t>ADULTES 2ème DEGRÉ</t>
  </si>
  <si>
    <t>ADULTES 3ème DEGRÉ</t>
  </si>
  <si>
    <t>ADULTES 4ème DEGRÉ</t>
  </si>
  <si>
    <t>ADULTES 5ème DEGRÉ</t>
  </si>
  <si>
    <t>Avant Garde la Tour du Pin</t>
  </si>
  <si>
    <t>BUISSON Benjamin</t>
  </si>
  <si>
    <t>BARRAL Fabien</t>
  </si>
  <si>
    <t>GARDET Nicolas</t>
  </si>
  <si>
    <t>Fraternelle de Bourgoin</t>
  </si>
  <si>
    <t>FARENGA Kenzo</t>
  </si>
  <si>
    <t>Total Mignot</t>
  </si>
  <si>
    <t xml:space="preserve">  En cas d'égalité, le classement se fait dans le degré le plus élevé de l'égalité. Exemples :</t>
  </si>
  <si>
    <t>Le titre de Champion Départemental « adulte » est décerné au gymnaste totalisant le plus grand nombre de points au classement général, toutes catégories confondues et après majoration (en cas d’ex æquo : au gymnaste le plus âgé).</t>
  </si>
  <si>
    <t>Le titre de Champion Départemental « pupille » est décerné au gymnaste totalisant le plus grand nombre de points au classement général, toutes catégories confondues et après majoration (en cas d’ex æquo : au gymnaste le plus âgé).</t>
  </si>
  <si>
    <t>B. Classement des Challenges</t>
  </si>
  <si>
    <t>Pupilles : les 6 meilleurs totaux de chaque club sont retenus</t>
  </si>
  <si>
    <t>Adultes : les 6 meilleurs totaux de chaque club sont retenus</t>
  </si>
  <si>
    <t>Ce Challenge est ouvert uniquement aux clubs n'ayant pas l'effectif suffisant pour participer au Challenge Mignot (6 Adultes, 6 Pupilles).</t>
  </si>
  <si>
    <t>Pour le classement du Challenge Départemental, les 6 meilleurs totaux du club sont retenus, pupilles et adultes confondus.</t>
  </si>
  <si>
    <t>- et d'autre part : entre les notes des adultes et des pupilles,</t>
  </si>
  <si>
    <t>Ce coefficient ne permet pas d'obtenir un total de 60 mais il permet de réguler les notes de ces gymnastes et de les rapporter vers la réalité d'un passage aux anneaux et aux arçons.</t>
  </si>
  <si>
    <t>Pupilles : 5 catégories</t>
  </si>
  <si>
    <t>Adultes</t>
  </si>
  <si>
    <t>Calcul des notes et degrés</t>
  </si>
  <si>
    <t>Les majorations pupilles et adultes sont accordées à partir de la note 7 (règlement Fédéral 2011 – R-12)
1 point de majoration par degré si la note est supérieure ou égale à 7</t>
  </si>
  <si>
    <t>Adultes : Degré retenu = le plus représenté
En cas d'égalité, on garde le degré le plus fort</t>
  </si>
  <si>
    <t>Somme de TOTAL</t>
  </si>
  <si>
    <t>Total A</t>
  </si>
  <si>
    <t>Total P</t>
  </si>
  <si>
    <t>Somme de Total Mignot</t>
  </si>
  <si>
    <t>Inscrits</t>
  </si>
  <si>
    <t>Mignot et Départemental
Les résultats sont calculés dans les feuilles TC (tableaux croisés ! Pour mise à jour)
Ils doivent être copiés dans les feuilles de présentation</t>
  </si>
  <si>
    <t>GRUFFAZ William</t>
  </si>
  <si>
    <t>SIMON Benoit</t>
  </si>
  <si>
    <t>BOURDAT Alex</t>
  </si>
  <si>
    <t>ROUX Vianney</t>
  </si>
  <si>
    <t>SERVAGENT Célian</t>
  </si>
  <si>
    <t>LUDWIG Ferdinand</t>
  </si>
  <si>
    <t>LUDWIG Florian</t>
  </si>
  <si>
    <t>ALBAUT Clément</t>
  </si>
  <si>
    <t>GIUFFRIDA Guillaume</t>
  </si>
  <si>
    <t>LIMONIER Hugo</t>
  </si>
  <si>
    <t>TERRONES Joris</t>
  </si>
  <si>
    <t>TERRONES Tristan</t>
  </si>
  <si>
    <t>B</t>
  </si>
  <si>
    <t>(vide)</t>
  </si>
  <si>
    <t>M</t>
  </si>
  <si>
    <t>Etoile de Voiron</t>
  </si>
  <si>
    <t>JASM</t>
  </si>
  <si>
    <t>DESTOMBES Camille</t>
  </si>
  <si>
    <t>RIOU Mathias</t>
  </si>
  <si>
    <t>AGT</t>
  </si>
  <si>
    <t>JOURDAN Axel</t>
  </si>
  <si>
    <t>POMMATAU Aurélien</t>
  </si>
  <si>
    <t>RICARD Lucas</t>
  </si>
  <si>
    <t>AVENIR DE ROMANS</t>
  </si>
  <si>
    <t>ANDREO Axel</t>
  </si>
  <si>
    <t>CHEVALIER Pierre</t>
  </si>
  <si>
    <t>WIRTH Emmanuel</t>
  </si>
  <si>
    <t>NOURIKYAN Evan</t>
  </si>
  <si>
    <t>Légion viennoise</t>
  </si>
  <si>
    <t>Gym club Montalieu</t>
  </si>
  <si>
    <t>Total général</t>
  </si>
  <si>
    <t>EFIMOFF Lucas</t>
  </si>
  <si>
    <t>HAMEAU Nathan</t>
  </si>
  <si>
    <t>MARREL Mathéo</t>
  </si>
  <si>
    <t>DEBIEZ Yanis</t>
  </si>
  <si>
    <t>Total (vide)</t>
  </si>
  <si>
    <t>FARCY Hugo</t>
  </si>
  <si>
    <t>RAULINE Gaston</t>
  </si>
  <si>
    <t>VACHON Augustin</t>
  </si>
  <si>
    <t>GILLET Valentin</t>
  </si>
  <si>
    <t>JAMET Romain</t>
  </si>
  <si>
    <t>LLORCA Romain</t>
  </si>
  <si>
    <t>ROUYER Yohan</t>
  </si>
  <si>
    <t>GENEVEY Joris</t>
  </si>
  <si>
    <t>CHEVALLIER Tobie</t>
  </si>
  <si>
    <t>TRICOIT Francis</t>
  </si>
  <si>
    <t>ALSCHER Tom</t>
  </si>
  <si>
    <t>BLANC Titouan</t>
  </si>
  <si>
    <t>COATANTIEC Théo</t>
  </si>
  <si>
    <t>MATZ Clément</t>
  </si>
  <si>
    <t>MILLION Nathan</t>
  </si>
  <si>
    <t>TONARELLI Enzo</t>
  </si>
  <si>
    <t>GELAS Enzo</t>
  </si>
  <si>
    <t>Quand l'une des catégories a terminé son passage
Faire un tri sur Total (en décroissant)
Faire un filtre sur chaque catégorie
Copier les données des colonnes E à T dans l'onglet correspondant à la catégorie</t>
  </si>
  <si>
    <t>TAPAN Ferhat</t>
  </si>
  <si>
    <t>CLASSEMENT - 1 classement individuel et 1 classement par challenge.</t>
  </si>
  <si>
    <r>
      <t>Pupilles 1</t>
    </r>
    <r>
      <rPr>
        <b/>
        <vertAlign val="superscript"/>
        <sz val="14"/>
        <rFont val="Times New Roman"/>
        <family val="1"/>
        <charset val="204"/>
      </rPr>
      <t>er</t>
    </r>
    <r>
      <rPr>
        <b/>
        <sz val="14"/>
        <rFont val="Times New Roman"/>
        <family val="1"/>
        <charset val="204"/>
      </rPr>
      <t xml:space="preserve"> degré : </t>
    </r>
    <r>
      <rPr>
        <sz val="14"/>
        <rFont val="Times New Roman"/>
        <family val="1"/>
      </rPr>
      <t xml:space="preserve">1er degré sur les 4 appareils sans panachage, avec majoration  </t>
    </r>
  </si>
  <si>
    <r>
      <t>Pupilles 2</t>
    </r>
    <r>
      <rPr>
        <b/>
        <vertAlign val="superscript"/>
        <sz val="14"/>
        <rFont val="Times New Roman"/>
        <family val="1"/>
        <charset val="204"/>
      </rPr>
      <t>ème</t>
    </r>
    <r>
      <rPr>
        <b/>
        <sz val="14"/>
        <rFont val="Times New Roman"/>
        <family val="1"/>
        <charset val="204"/>
      </rPr>
      <t xml:space="preserve"> degré :</t>
    </r>
    <r>
      <rPr>
        <sz val="14"/>
        <rFont val="Times New Roman"/>
        <family val="1"/>
      </rPr>
      <t xml:space="preserve"> 2ème degré sur les 4 appareils sans panachage, avec majoration</t>
    </r>
  </si>
  <si>
    <r>
      <t xml:space="preserve">Les </t>
    </r>
    <r>
      <rPr>
        <u/>
        <sz val="14"/>
        <rFont val="Times New Roman"/>
        <family val="1"/>
        <charset val="204"/>
      </rPr>
      <t>poussins, benjamins et minimes</t>
    </r>
    <r>
      <rPr>
        <sz val="14"/>
        <rFont val="Times New Roman"/>
        <family val="1"/>
      </rPr>
      <t>, réalisant au moins le 3</t>
    </r>
    <r>
      <rPr>
        <vertAlign val="superscript"/>
        <sz val="14"/>
        <rFont val="Times New Roman"/>
        <family val="1"/>
        <charset val="204"/>
      </rPr>
      <t>ème</t>
    </r>
    <r>
      <rPr>
        <sz val="14"/>
        <rFont val="Times New Roman"/>
        <family val="1"/>
      </rPr>
      <t xml:space="preserve"> degré pupille sur un appareil, se présentent aux 6 agrès et peuvent changer de degré en changeant d'agrès. </t>
    </r>
    <r>
      <rPr>
        <i/>
        <sz val="14"/>
        <rFont val="Times New Roman"/>
        <family val="1"/>
        <charset val="204"/>
      </rPr>
      <t>Il leur est toutefois impossible de réaliser le 1</t>
    </r>
    <r>
      <rPr>
        <i/>
        <vertAlign val="superscript"/>
        <sz val="14"/>
        <rFont val="Times New Roman"/>
        <family val="1"/>
        <charset val="204"/>
      </rPr>
      <t>er</t>
    </r>
    <r>
      <rPr>
        <i/>
        <sz val="14"/>
        <rFont val="Times New Roman"/>
        <family val="1"/>
        <charset val="204"/>
      </rPr>
      <t xml:space="preserve"> degré.</t>
    </r>
  </si>
  <si>
    <r>
      <t>A. Classement individuel</t>
    </r>
    <r>
      <rPr>
        <sz val="14"/>
        <rFont val="Times New Roman"/>
        <family val="1"/>
      </rPr>
      <t xml:space="preserve"> : un par degré en pupilles et en adultes.</t>
    </r>
  </si>
  <si>
    <r>
      <t>¨</t>
    </r>
    <r>
      <rPr>
        <sz val="14"/>
        <rFont val="Times New Roman"/>
        <family val="1"/>
        <charset val="204"/>
      </rPr>
      <t xml:space="preserve">    </t>
    </r>
    <r>
      <rPr>
        <u/>
        <sz val="14"/>
        <rFont val="Times New Roman"/>
        <family val="1"/>
        <charset val="204"/>
      </rPr>
      <t>Pour les adultes</t>
    </r>
    <r>
      <rPr>
        <sz val="14"/>
        <rFont val="Times New Roman"/>
        <family val="1"/>
      </rPr>
      <t xml:space="preserve"> (6 agrès) : le classement est effectué dans le degré majoritairement présenté.</t>
    </r>
  </si>
  <si>
    <r>
      <t>¨</t>
    </r>
    <r>
      <rPr>
        <sz val="14"/>
        <rFont val="Times New Roman"/>
        <family val="1"/>
        <charset val="204"/>
      </rPr>
      <t xml:space="preserve">    </t>
    </r>
    <r>
      <rPr>
        <u/>
        <sz val="14"/>
        <rFont val="Times New Roman"/>
        <family val="1"/>
        <charset val="204"/>
      </rPr>
      <t>Pour les pupilles</t>
    </r>
    <r>
      <rPr>
        <sz val="14"/>
        <rFont val="Times New Roman"/>
        <family val="1"/>
      </rPr>
      <t xml:space="preserve"> : </t>
    </r>
    <r>
      <rPr>
        <b/>
        <sz val="14"/>
        <rFont val="Times New Roman"/>
        <family val="1"/>
        <charset val="204"/>
      </rPr>
      <t>modification AG 2010 !</t>
    </r>
  </si>
  <si>
    <r>
      <t>¨</t>
    </r>
    <r>
      <rPr>
        <sz val="14"/>
        <rFont val="Times New Roman"/>
        <family val="1"/>
        <charset val="204"/>
      </rPr>
      <t xml:space="preserve">    </t>
    </r>
    <r>
      <rPr>
        <sz val="14"/>
        <rFont val="Times New Roman"/>
        <family val="1"/>
      </rPr>
      <t>Challenge MIGNOT</t>
    </r>
  </si>
  <si>
    <r>
      <t>®</t>
    </r>
    <r>
      <rPr>
        <sz val="14"/>
        <rFont val="Times New Roman"/>
        <family val="1"/>
      </rPr>
      <t xml:space="preserve"> Total des 12 totaux pour le Challenge MIGNOT</t>
    </r>
  </si>
  <si>
    <r>
      <t>¨</t>
    </r>
    <r>
      <rPr>
        <sz val="14"/>
        <rFont val="Times New Roman"/>
        <family val="1"/>
        <charset val="204"/>
      </rPr>
      <t xml:space="preserve">    </t>
    </r>
    <r>
      <rPr>
        <sz val="14"/>
        <rFont val="Times New Roman"/>
        <family val="1"/>
      </rPr>
      <t>Challenge Départemental</t>
    </r>
  </si>
  <si>
    <r>
      <t></t>
    </r>
    <r>
      <rPr>
        <sz val="14"/>
        <rFont val="Times New Roman"/>
        <family val="1"/>
      </rPr>
      <t xml:space="preserve"> Pour l'attribution des Challenges, afin de ne pas créer de déséquilibre dans l'influence des notes,</t>
    </r>
  </si>
  <si>
    <r>
      <t>- d'une part : entre les gymnastes pupilles n'effectuant que le 1</t>
    </r>
    <r>
      <rPr>
        <vertAlign val="superscript"/>
        <sz val="14"/>
        <rFont val="Times New Roman"/>
        <family val="1"/>
        <charset val="204"/>
      </rPr>
      <t>er</t>
    </r>
    <r>
      <rPr>
        <sz val="14"/>
        <rFont val="Times New Roman"/>
        <family val="1"/>
      </rPr>
      <t xml:space="preserve"> et le 2</t>
    </r>
    <r>
      <rPr>
        <vertAlign val="superscript"/>
        <sz val="14"/>
        <rFont val="Times New Roman"/>
        <family val="1"/>
        <charset val="204"/>
      </rPr>
      <t>ème</t>
    </r>
    <r>
      <rPr>
        <sz val="14"/>
        <rFont val="Times New Roman"/>
        <family val="1"/>
      </rPr>
      <t xml:space="preserve"> degré sur 4 agrès et ceux réalisant les autres degrés sur 6 agrès.</t>
    </r>
  </si>
  <si>
    <r>
      <t>le total de chaque gymnaste 1</t>
    </r>
    <r>
      <rPr>
        <vertAlign val="superscript"/>
        <sz val="14"/>
        <rFont val="Times New Roman"/>
        <family val="1"/>
        <charset val="204"/>
      </rPr>
      <t>er</t>
    </r>
    <r>
      <rPr>
        <sz val="14"/>
        <rFont val="Times New Roman"/>
        <family val="1"/>
      </rPr>
      <t xml:space="preserve"> et 2</t>
    </r>
    <r>
      <rPr>
        <vertAlign val="superscript"/>
        <sz val="14"/>
        <rFont val="Times New Roman"/>
        <family val="1"/>
        <charset val="204"/>
      </rPr>
      <t>ème</t>
    </r>
    <r>
      <rPr>
        <sz val="14"/>
        <rFont val="Times New Roman"/>
        <family val="1"/>
      </rPr>
      <t xml:space="preserve"> degrés pupilles est affecté du coefficient 1,30.</t>
    </r>
  </si>
  <si>
    <t>BENCHACHOU Naoufel</t>
  </si>
  <si>
    <t>DOMBES Arthur</t>
  </si>
  <si>
    <t>GRENIER Quentin</t>
  </si>
  <si>
    <t>LIABEUF Benjamin</t>
  </si>
  <si>
    <t>LUDWIG Frédéric</t>
  </si>
  <si>
    <t>PREVIEUX Benjamin</t>
  </si>
  <si>
    <t>Chartreuse Gym</t>
  </si>
  <si>
    <t>ZABI Abdelmajid</t>
  </si>
  <si>
    <t>BOUDIN Jolan</t>
  </si>
  <si>
    <t>CUZIN Niels</t>
  </si>
  <si>
    <t>MOTTIN Florian</t>
  </si>
  <si>
    <t>REBOUL Raphaël</t>
  </si>
  <si>
    <t>ROJON Antonin</t>
  </si>
  <si>
    <t>ROMAN Gabriel</t>
  </si>
  <si>
    <t>SANTIN JANIN Léo</t>
  </si>
  <si>
    <t>BARRAL Baptiste</t>
  </si>
  <si>
    <t>CRETEUR Tony</t>
  </si>
  <si>
    <t>CARTUSIENNE</t>
  </si>
  <si>
    <t>GUIGUE Ethan</t>
  </si>
  <si>
    <t>DUCELLIER Florian</t>
  </si>
  <si>
    <t>Total AVENIR DE ROMANS</t>
  </si>
  <si>
    <t>ILIC Aleksandar</t>
  </si>
  <si>
    <t>ILIC Luka</t>
  </si>
  <si>
    <t>AIMARD Evan</t>
  </si>
  <si>
    <t>BEKAKRA Abdelhakim</t>
  </si>
  <si>
    <t>FAYOLLE Maxime</t>
  </si>
  <si>
    <t>PAJANIARDY Noah</t>
  </si>
  <si>
    <t>MARINONI Paul</t>
  </si>
  <si>
    <t>C</t>
  </si>
  <si>
    <t>R1</t>
  </si>
  <si>
    <t>R2</t>
  </si>
  <si>
    <t>R3</t>
  </si>
  <si>
    <t>R4</t>
  </si>
  <si>
    <t>R5</t>
  </si>
  <si>
    <t>R6</t>
  </si>
  <si>
    <t>R7</t>
  </si>
  <si>
    <t>R8</t>
  </si>
  <si>
    <t>R9</t>
  </si>
  <si>
    <t>R10</t>
  </si>
  <si>
    <t>R11</t>
  </si>
  <si>
    <t>R12</t>
  </si>
  <si>
    <t>R13</t>
  </si>
  <si>
    <t>R14</t>
  </si>
  <si>
    <t>R15</t>
  </si>
  <si>
    <t>R16</t>
  </si>
  <si>
    <t>CHAPDANIEL Joris</t>
  </si>
  <si>
    <t>CHORIER Ryan</t>
  </si>
  <si>
    <t>GENTHIAL Aymeric</t>
  </si>
  <si>
    <t>GRIMAUD Iban</t>
  </si>
  <si>
    <t>GUTIERREZ Fabien</t>
  </si>
  <si>
    <t>JAMBOIS Rémi</t>
  </si>
  <si>
    <t>LEBEAUD Mattéo</t>
  </si>
  <si>
    <t>LUNEL Liam</t>
  </si>
  <si>
    <t>MAURIN Alexis</t>
  </si>
  <si>
    <t>MAURIN Jérémy</t>
  </si>
  <si>
    <t>MURARD Cilien</t>
  </si>
  <si>
    <t>Classement Poussins - Nés en 2005-2004</t>
  </si>
  <si>
    <t>Classement Benjamins - Nés en 2003-2002</t>
  </si>
  <si>
    <t>Classement Minimes - Nés en 2001-2000</t>
  </si>
  <si>
    <r>
      <t xml:space="preserve">Poussins : </t>
    </r>
    <r>
      <rPr>
        <sz val="14"/>
        <rFont val="Times New Roman"/>
        <family val="1"/>
      </rPr>
      <t>gymnastes nés en 2005 et 2004 - feuille bleue</t>
    </r>
  </si>
  <si>
    <r>
      <t xml:space="preserve">Benjamins : </t>
    </r>
    <r>
      <rPr>
        <sz val="14"/>
        <rFont val="Times New Roman"/>
        <family val="1"/>
      </rPr>
      <t>gymnastes nés en 2003 et 2002 - feuille rose</t>
    </r>
  </si>
  <si>
    <r>
      <t xml:space="preserve">Minimes : </t>
    </r>
    <r>
      <rPr>
        <sz val="14"/>
        <rFont val="Times New Roman"/>
        <family val="1"/>
      </rPr>
      <t>gymnastes nés en 2001 et 2000 - feuille verte</t>
    </r>
  </si>
  <si>
    <t>Total CARTUSIENNE</t>
  </si>
  <si>
    <t>A52</t>
  </si>
  <si>
    <t>SOULIER Gilles</t>
  </si>
  <si>
    <t>A39</t>
  </si>
  <si>
    <t>BOUILLON Vincent</t>
  </si>
  <si>
    <t>A46</t>
  </si>
  <si>
    <t>A51</t>
  </si>
  <si>
    <t>A53</t>
  </si>
  <si>
    <t>VEYRET Mathieu</t>
  </si>
  <si>
    <t>A55</t>
  </si>
  <si>
    <t>A40</t>
  </si>
  <si>
    <t>A42</t>
  </si>
  <si>
    <t>A44</t>
  </si>
  <si>
    <t>A45</t>
  </si>
  <si>
    <t>DEBIEZ Cyril</t>
  </si>
  <si>
    <t>A41</t>
  </si>
  <si>
    <t>CHARLES Raphaël</t>
  </si>
  <si>
    <t>A48</t>
  </si>
  <si>
    <t>A50</t>
  </si>
  <si>
    <t>A22</t>
  </si>
  <si>
    <t>A36</t>
  </si>
  <si>
    <t>A25</t>
  </si>
  <si>
    <t>A32</t>
  </si>
  <si>
    <t>A33</t>
  </si>
  <si>
    <t>A35</t>
  </si>
  <si>
    <t>A15</t>
  </si>
  <si>
    <t>CALVEL Hugo</t>
  </si>
  <si>
    <t>A17</t>
  </si>
  <si>
    <t>A20</t>
  </si>
  <si>
    <t>A23</t>
  </si>
  <si>
    <t>A27</t>
  </si>
  <si>
    <t>A14</t>
  </si>
  <si>
    <t>CARPENTIER Valentin</t>
  </si>
  <si>
    <t>A21</t>
  </si>
  <si>
    <t>ETIENNE Mathis</t>
  </si>
  <si>
    <t>A29</t>
  </si>
  <si>
    <t>A37</t>
  </si>
  <si>
    <t>VEYSILLIER-GARDEN Nicolas</t>
  </si>
  <si>
    <t>A16</t>
  </si>
  <si>
    <t>CUZIN Milo</t>
  </si>
  <si>
    <t>A24</t>
  </si>
  <si>
    <t>JACQUET Nolan</t>
  </si>
  <si>
    <t>A30</t>
  </si>
  <si>
    <t>PELISSON Lucas</t>
  </si>
  <si>
    <t>A31</t>
  </si>
  <si>
    <t>PIL Robin</t>
  </si>
  <si>
    <t>A34</t>
  </si>
  <si>
    <t>RIGOLLIER Loris</t>
  </si>
  <si>
    <t>MURARD Matthys</t>
  </si>
  <si>
    <t>RAZEM Denys</t>
  </si>
  <si>
    <t>EDV GYM</t>
  </si>
  <si>
    <t>E5</t>
  </si>
  <si>
    <t>E6</t>
  </si>
  <si>
    <t>E17</t>
  </si>
  <si>
    <t>E10</t>
  </si>
  <si>
    <t>NOEL Samuel</t>
  </si>
  <si>
    <t>E20</t>
  </si>
  <si>
    <t>BRENET Anthony</t>
  </si>
  <si>
    <t>E30</t>
  </si>
  <si>
    <t>E31</t>
  </si>
  <si>
    <t>E18</t>
  </si>
  <si>
    <t>E21</t>
  </si>
  <si>
    <t>E35</t>
  </si>
  <si>
    <t>E24</t>
  </si>
  <si>
    <t>E27</t>
  </si>
  <si>
    <t>E29</t>
  </si>
  <si>
    <t>LUDWIG Fabien</t>
  </si>
  <si>
    <t>E32</t>
  </si>
  <si>
    <t>E19</t>
  </si>
  <si>
    <t>BIZART Tom</t>
  </si>
  <si>
    <t>E23</t>
  </si>
  <si>
    <t>GIMENEZ Nicolas</t>
  </si>
  <si>
    <t>E25</t>
  </si>
  <si>
    <t>LANDRY Evan</t>
  </si>
  <si>
    <t>E28</t>
  </si>
  <si>
    <t>LONGUEEPEE Léo Paul</t>
  </si>
  <si>
    <t>E33</t>
  </si>
  <si>
    <t>PERRIN-NICOLAS Noah</t>
  </si>
  <si>
    <t>E34</t>
  </si>
  <si>
    <t>ROUYER Axel</t>
  </si>
  <si>
    <t>G1</t>
  </si>
  <si>
    <t>GC MONTALIEU</t>
  </si>
  <si>
    <t>G2</t>
  </si>
  <si>
    <t>G4</t>
  </si>
  <si>
    <t>G5</t>
  </si>
  <si>
    <t>G3</t>
  </si>
  <si>
    <t>GAUSSET Robin</t>
  </si>
  <si>
    <t>J38</t>
  </si>
  <si>
    <t>J32</t>
  </si>
  <si>
    <t>MACLELLAN Romain</t>
  </si>
  <si>
    <t>J33</t>
  </si>
  <si>
    <t>ROJAT Guillaume</t>
  </si>
  <si>
    <t>J37</t>
  </si>
  <si>
    <t>BARRATIN Elie</t>
  </si>
  <si>
    <t>J34</t>
  </si>
  <si>
    <t>PAYRE Thomas</t>
  </si>
  <si>
    <t>J19</t>
  </si>
  <si>
    <t>J22</t>
  </si>
  <si>
    <t>J20</t>
  </si>
  <si>
    <t>J21</t>
  </si>
  <si>
    <t>J23</t>
  </si>
  <si>
    <t>J24</t>
  </si>
  <si>
    <t>J26</t>
  </si>
  <si>
    <t>FURLANO Llyam</t>
  </si>
  <si>
    <t>J18</t>
  </si>
  <si>
    <t>ARATA Johann</t>
  </si>
  <si>
    <t>J25</t>
  </si>
  <si>
    <t>MARTIN Samuel</t>
  </si>
  <si>
    <t>La Fraternelle</t>
  </si>
  <si>
    <t>F12</t>
  </si>
  <si>
    <t>MARTIN Hervé</t>
  </si>
  <si>
    <t>F8</t>
  </si>
  <si>
    <t>GAILLARD Christophe</t>
  </si>
  <si>
    <t>F1</t>
  </si>
  <si>
    <t>F19</t>
  </si>
  <si>
    <t>F10</t>
  </si>
  <si>
    <t>F5</t>
  </si>
  <si>
    <t>F18</t>
  </si>
  <si>
    <t>F2</t>
  </si>
  <si>
    <t>F39</t>
  </si>
  <si>
    <t>F45</t>
  </si>
  <si>
    <t>F31</t>
  </si>
  <si>
    <t>F36</t>
  </si>
  <si>
    <t>DJERMANE Noam</t>
  </si>
  <si>
    <t>F44</t>
  </si>
  <si>
    <t>F46</t>
  </si>
  <si>
    <t>SOUVIRAA LABASTIE Gabriel</t>
  </si>
  <si>
    <t>F48</t>
  </si>
  <si>
    <t>F50</t>
  </si>
  <si>
    <t>TOZZOLI Enzo</t>
  </si>
  <si>
    <t>F34</t>
  </si>
  <si>
    <t>F38</t>
  </si>
  <si>
    <t>LIMONIER Enzo</t>
  </si>
  <si>
    <t>F43</t>
  </si>
  <si>
    <t>F47</t>
  </si>
  <si>
    <t>F32</t>
  </si>
  <si>
    <t>ARSELIN Giorgio</t>
  </si>
  <si>
    <t>F33</t>
  </si>
  <si>
    <t>F41</t>
  </si>
  <si>
    <t>F42</t>
  </si>
  <si>
    <t>F37</t>
  </si>
  <si>
    <t>PS</t>
  </si>
  <si>
    <t>LAURENCEAU Thomas</t>
  </si>
  <si>
    <t>F49</t>
  </si>
  <si>
    <t>TOUSSAINT Maxime</t>
  </si>
  <si>
    <t>F51</t>
  </si>
  <si>
    <t>ZIANE Amir</t>
  </si>
  <si>
    <t>L9</t>
  </si>
  <si>
    <t>DIAZ Quentin</t>
  </si>
  <si>
    <t>L11</t>
  </si>
  <si>
    <t>L18</t>
  </si>
  <si>
    <t>YERDAMIAN Sacha</t>
  </si>
  <si>
    <t>L7</t>
  </si>
  <si>
    <t>BIGORNE Clément</t>
  </si>
  <si>
    <t>L10</t>
  </si>
  <si>
    <t>L13</t>
  </si>
  <si>
    <t>LANTHELME Matthieu</t>
  </si>
  <si>
    <t>L15</t>
  </si>
  <si>
    <t>PHAM TRONG Axel</t>
  </si>
  <si>
    <t>L16</t>
  </si>
  <si>
    <t>ROMERO Esteban</t>
  </si>
  <si>
    <t>L5</t>
  </si>
  <si>
    <t>ARGAUT Alan</t>
  </si>
  <si>
    <t>L6</t>
  </si>
  <si>
    <t>BARDAT DU CLOSEL Justin</t>
  </si>
  <si>
    <t>L14</t>
  </si>
  <si>
    <t>MARCOUX Kélian</t>
  </si>
  <si>
    <t>L8</t>
  </si>
  <si>
    <t>L12</t>
  </si>
  <si>
    <t>GIANELLI Mattéo</t>
  </si>
  <si>
    <t>SDA</t>
  </si>
  <si>
    <t>S27</t>
  </si>
  <si>
    <t>PROVENCHERE Titouan</t>
  </si>
  <si>
    <t>S22</t>
  </si>
  <si>
    <t>FERNANDEZ Hugo</t>
  </si>
  <si>
    <t>S24</t>
  </si>
  <si>
    <t>HARLAY Mathieu</t>
  </si>
  <si>
    <t>S25</t>
  </si>
  <si>
    <t>LEPRINCE Camille</t>
  </si>
  <si>
    <t>S17</t>
  </si>
  <si>
    <t>BONIFACE Pierre</t>
  </si>
  <si>
    <t>S18</t>
  </si>
  <si>
    <t>DODE Malou</t>
  </si>
  <si>
    <t>S20</t>
  </si>
  <si>
    <t>ETIENNE Amaury</t>
  </si>
  <si>
    <t>S28</t>
  </si>
  <si>
    <t>DIDIER Igor</t>
  </si>
  <si>
    <t>S26</t>
  </si>
  <si>
    <t>PORTE Jérémi</t>
  </si>
  <si>
    <t>S19</t>
  </si>
  <si>
    <t>DOUMENG Alban</t>
  </si>
  <si>
    <t>S21</t>
  </si>
  <si>
    <t>ETIENNE Gaspard</t>
  </si>
  <si>
    <t>S23</t>
  </si>
  <si>
    <t>GIROUD Rémi</t>
  </si>
  <si>
    <t>U17</t>
  </si>
  <si>
    <t>VENOUIL Xavier</t>
  </si>
  <si>
    <t>UGM</t>
  </si>
  <si>
    <t>U15</t>
  </si>
  <si>
    <t>THIRAUD Yanis</t>
  </si>
  <si>
    <t>U6</t>
  </si>
  <si>
    <t>CALMET Gabin</t>
  </si>
  <si>
    <t>U7</t>
  </si>
  <si>
    <t>CLERC Mathis</t>
  </si>
  <si>
    <t>U13</t>
  </si>
  <si>
    <t>RUBAGOTTI Lucas</t>
  </si>
  <si>
    <t>U1</t>
  </si>
  <si>
    <t>ASSAUD François</t>
  </si>
  <si>
    <t>U8</t>
  </si>
  <si>
    <t>FRICK Elie</t>
  </si>
  <si>
    <t>U2</t>
  </si>
  <si>
    <t>BENOIT Flavian</t>
  </si>
  <si>
    <t>U3</t>
  </si>
  <si>
    <t>BLANCHET Maxence</t>
  </si>
  <si>
    <t>U5</t>
  </si>
  <si>
    <t>BONNARD Tom</t>
  </si>
  <si>
    <t>U14</t>
  </si>
  <si>
    <t>TERROT Evan</t>
  </si>
  <si>
    <t>U16</t>
  </si>
  <si>
    <t>TORTEL Naloe</t>
  </si>
  <si>
    <t>U9</t>
  </si>
  <si>
    <t>GALLAND Nathan</t>
  </si>
  <si>
    <t>U10</t>
  </si>
  <si>
    <t>JUSTON Aubin</t>
  </si>
  <si>
    <t>U11</t>
  </si>
  <si>
    <t>LAURENT Albin</t>
  </si>
  <si>
    <t>U12</t>
  </si>
  <si>
    <t>ROQUE Axel</t>
  </si>
  <si>
    <t>U19</t>
  </si>
  <si>
    <t>SCHWEITZER Mael</t>
  </si>
  <si>
    <t>BEUCHAT Alexis</t>
  </si>
  <si>
    <t>CLAVEL Quentin</t>
  </si>
  <si>
    <t>a</t>
  </si>
  <si>
    <t>b</t>
  </si>
  <si>
    <t>c</t>
  </si>
  <si>
    <t>d</t>
  </si>
  <si>
    <t>e</t>
  </si>
  <si>
    <t>f</t>
  </si>
  <si>
    <t>J43</t>
  </si>
  <si>
    <t>BERNARD Nicolas</t>
  </si>
  <si>
    <t>Total AGT</t>
  </si>
  <si>
    <t>Total La Fraternelle</t>
  </si>
  <si>
    <t>Total JASM</t>
  </si>
  <si>
    <t>Total EDV GYM</t>
  </si>
  <si>
    <t>Total GC MONTALIEU</t>
  </si>
  <si>
    <t>Total UGM</t>
  </si>
  <si>
    <t>Total SDA</t>
  </si>
  <si>
    <t>Dégré</t>
  </si>
  <si>
    <t>Note majorée</t>
  </si>
  <si>
    <t>NOM Prénom</t>
  </si>
  <si>
    <t>H4</t>
  </si>
  <si>
    <t>GONCALEVES Ruben</t>
  </si>
  <si>
    <t>Chartreuse</t>
  </si>
  <si>
    <t>g</t>
  </si>
  <si>
    <t>F61</t>
  </si>
  <si>
    <t>GOMES Adrien</t>
  </si>
  <si>
    <t>F62</t>
  </si>
  <si>
    <t>ROLLAND Léo</t>
  </si>
  <si>
    <t>F63</t>
  </si>
  <si>
    <t>GAILLARD Killian</t>
  </si>
  <si>
    <t>C9</t>
  </si>
  <si>
    <t>C7</t>
  </si>
  <si>
    <t>i</t>
  </si>
  <si>
    <t>H1</t>
  </si>
  <si>
    <t>GALOFARO Lucas</t>
  </si>
  <si>
    <t>H2</t>
  </si>
  <si>
    <t>H3</t>
  </si>
  <si>
    <t>CHARVET Mayeul</t>
  </si>
  <si>
    <t>GONCALVES Ruben</t>
  </si>
  <si>
    <t>CHARTREUSE GYM</t>
  </si>
  <si>
    <t>C1</t>
  </si>
  <si>
    <t>C2</t>
  </si>
  <si>
    <t>C3</t>
  </si>
  <si>
    <t>C4</t>
  </si>
  <si>
    <t>C5</t>
  </si>
  <si>
    <t>C6</t>
  </si>
  <si>
    <t>C8</t>
  </si>
  <si>
    <t>C10</t>
  </si>
  <si>
    <t>C11</t>
  </si>
  <si>
    <t>C12</t>
  </si>
  <si>
    <t>h</t>
  </si>
  <si>
    <t>j</t>
  </si>
  <si>
    <t>Total Légion viennoise</t>
  </si>
  <si>
    <t>Total CHARTREUSE GYM</t>
  </si>
  <si>
    <t>Union Gymnique de Montélimar</t>
  </si>
  <si>
    <t>Champion départemental adulte 2015 :</t>
  </si>
  <si>
    <t>Champion départemental pupille 2015 :</t>
  </si>
  <si>
    <t>La Cartusienne 
de Saint Laurent du Pont</t>
  </si>
</sst>
</file>

<file path=xl/styles.xml><?xml version="1.0" encoding="utf-8"?>
<styleSheet xmlns="http://schemas.openxmlformats.org/spreadsheetml/2006/main">
  <fonts count="43">
    <font>
      <sz val="12"/>
      <name val="Times New Roman"/>
      <charset val="204"/>
    </font>
    <font>
      <b/>
      <sz val="12"/>
      <name val="Times New Roman"/>
      <family val="1"/>
      <charset val="204"/>
    </font>
    <font>
      <sz val="8"/>
      <name val="Times New Roman"/>
      <family val="1"/>
      <charset val="204"/>
    </font>
    <font>
      <sz val="10"/>
      <name val="Times New Roman"/>
      <family val="1"/>
      <charset val="204"/>
    </font>
    <font>
      <b/>
      <i/>
      <sz val="8"/>
      <name val="Times New Roman"/>
      <family val="1"/>
      <charset val="204"/>
    </font>
    <font>
      <sz val="11"/>
      <name val="Times New Roman"/>
      <family val="1"/>
      <charset val="204"/>
    </font>
    <font>
      <b/>
      <i/>
      <sz val="14"/>
      <name val="Comic Sans MS"/>
      <family val="4"/>
    </font>
    <font>
      <sz val="14"/>
      <name val="Times New Roman"/>
      <family val="1"/>
    </font>
    <font>
      <i/>
      <sz val="12"/>
      <name val="Times New Roman"/>
      <family val="1"/>
      <charset val="204"/>
    </font>
    <font>
      <sz val="14"/>
      <name val="Times New Roman"/>
      <family val="1"/>
    </font>
    <font>
      <b/>
      <i/>
      <sz val="12"/>
      <name val="Comic Sans MS"/>
      <family val="4"/>
    </font>
    <font>
      <b/>
      <sz val="14"/>
      <name val="Times New Roman"/>
      <family val="1"/>
      <charset val="204"/>
    </font>
    <font>
      <i/>
      <sz val="8"/>
      <name val="Times New Roman"/>
      <family val="1"/>
      <charset val="204"/>
    </font>
    <font>
      <sz val="12"/>
      <name val="Times New Roman"/>
      <family val="1"/>
    </font>
    <font>
      <b/>
      <i/>
      <sz val="10"/>
      <name val="Times New Roman"/>
      <family val="1"/>
      <charset val="204"/>
    </font>
    <font>
      <b/>
      <sz val="10"/>
      <name val="Times New Roman"/>
      <family val="1"/>
      <charset val="204"/>
    </font>
    <font>
      <b/>
      <sz val="14"/>
      <name val="Wingdings"/>
      <charset val="2"/>
    </font>
    <font>
      <sz val="10"/>
      <name val="Arial"/>
      <family val="2"/>
    </font>
    <font>
      <sz val="6"/>
      <name val="Times New Roman"/>
      <family val="1"/>
      <charset val="204"/>
    </font>
    <font>
      <sz val="6"/>
      <name val="Times New Roman"/>
      <family val="1"/>
      <charset val="204"/>
    </font>
    <font>
      <sz val="6"/>
      <color indexed="12"/>
      <name val="Times New Roman"/>
      <family val="1"/>
      <charset val="204"/>
    </font>
    <font>
      <sz val="12"/>
      <name val="Times New Roman"/>
      <family val="1"/>
      <charset val="204"/>
    </font>
    <font>
      <sz val="11"/>
      <name val="Times New Roman"/>
      <family val="1"/>
    </font>
    <font>
      <sz val="8"/>
      <name val="Times New Roman"/>
      <family val="1"/>
    </font>
    <font>
      <b/>
      <sz val="12"/>
      <name val="Times New Roman"/>
      <family val="1"/>
    </font>
    <font>
      <b/>
      <sz val="11"/>
      <name val="Times New Roman"/>
      <family val="1"/>
      <charset val="204"/>
    </font>
    <font>
      <sz val="16"/>
      <name val="Times New Roman"/>
      <family val="1"/>
    </font>
    <font>
      <b/>
      <sz val="16"/>
      <name val="Times New Roman"/>
      <family val="1"/>
    </font>
    <font>
      <b/>
      <vertAlign val="superscript"/>
      <sz val="14"/>
      <name val="Times New Roman"/>
      <family val="1"/>
      <charset val="204"/>
    </font>
    <font>
      <u/>
      <sz val="14"/>
      <name val="Times New Roman"/>
      <family val="1"/>
      <charset val="204"/>
    </font>
    <font>
      <vertAlign val="superscript"/>
      <sz val="14"/>
      <name val="Times New Roman"/>
      <family val="1"/>
      <charset val="204"/>
    </font>
    <font>
      <i/>
      <sz val="14"/>
      <name val="Times New Roman"/>
      <family val="1"/>
      <charset val="204"/>
    </font>
    <font>
      <i/>
      <vertAlign val="superscript"/>
      <sz val="14"/>
      <name val="Times New Roman"/>
      <family val="1"/>
      <charset val="204"/>
    </font>
    <font>
      <b/>
      <u/>
      <sz val="14"/>
      <name val="Times New Roman"/>
      <family val="1"/>
      <charset val="204"/>
    </font>
    <font>
      <sz val="14"/>
      <name val="Symbol"/>
      <family val="1"/>
    </font>
    <font>
      <sz val="14"/>
      <name val="Times New Roman"/>
      <family val="1"/>
      <charset val="204"/>
    </font>
    <font>
      <b/>
      <i/>
      <sz val="11"/>
      <name val="Times New Roman"/>
      <family val="1"/>
      <charset val="204"/>
    </font>
    <font>
      <sz val="12"/>
      <color indexed="8"/>
      <name val="Times New Roman"/>
      <family val="1"/>
    </font>
    <font>
      <sz val="9"/>
      <name val="Times New Roman"/>
      <family val="1"/>
    </font>
    <font>
      <b/>
      <i/>
      <sz val="12"/>
      <name val="Times New Roman"/>
      <family val="1"/>
      <charset val="204"/>
    </font>
    <font>
      <b/>
      <i/>
      <sz val="12"/>
      <name val="Times New Roman"/>
      <family val="1"/>
    </font>
    <font>
      <b/>
      <sz val="10"/>
      <name val="Times New Roman"/>
      <family val="1"/>
    </font>
    <font>
      <b/>
      <i/>
      <sz val="11"/>
      <name val="Comic Sans MS"/>
      <family val="4"/>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34998626667073579"/>
        <bgColor indexed="64"/>
      </patternFill>
    </fill>
  </fills>
  <borders count="51">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8"/>
      </left>
      <right/>
      <top style="thin">
        <color indexed="65"/>
      </top>
      <bottom/>
      <diagonal/>
    </border>
    <border>
      <left style="thin">
        <color indexed="8"/>
      </left>
      <right style="thin">
        <color indexed="8"/>
      </right>
      <top style="thin">
        <color indexed="65"/>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dashed">
        <color indexed="64"/>
      </left>
      <right style="thin">
        <color auto="1"/>
      </right>
      <top style="thin">
        <color indexed="64"/>
      </top>
      <bottom/>
      <diagonal/>
    </border>
    <border>
      <left style="dashed">
        <color indexed="64"/>
      </left>
      <right style="thin">
        <color auto="1"/>
      </right>
      <top/>
      <bottom/>
      <diagonal/>
    </border>
    <border>
      <left style="dashed">
        <color indexed="64"/>
      </left>
      <right style="thin">
        <color auto="1"/>
      </right>
      <top/>
      <bottom style="thin">
        <color auto="1"/>
      </bottom>
      <diagonal/>
    </border>
    <border>
      <left style="thin">
        <color indexed="65"/>
      </left>
      <right/>
      <top style="thin">
        <color indexed="8"/>
      </top>
      <bottom style="thin">
        <color indexed="8"/>
      </bottom>
      <diagonal/>
    </border>
  </borders>
  <cellStyleXfs count="2">
    <xf numFmtId="0" fontId="0" fillId="0" borderId="0"/>
    <xf numFmtId="0" fontId="17" fillId="0" borderId="0"/>
  </cellStyleXfs>
  <cellXfs count="264">
    <xf numFmtId="0" fontId="0" fillId="0" borderId="0" xfId="0"/>
    <xf numFmtId="0" fontId="0" fillId="0" borderId="0" xfId="0" applyAlignment="1">
      <alignment horizontal="center"/>
    </xf>
    <xf numFmtId="0" fontId="4" fillId="0" borderId="0" xfId="0" applyFont="1" applyAlignment="1" applyProtection="1">
      <alignment horizontal="center" vertical="center"/>
    </xf>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xf numFmtId="0" fontId="5" fillId="0" borderId="1" xfId="0" applyFont="1" applyBorder="1" applyProtection="1">
      <protection locked="0"/>
    </xf>
    <xf numFmtId="4" fontId="3" fillId="0" borderId="1" xfId="0" applyNumberFormat="1" applyFont="1" applyBorder="1" applyAlignment="1">
      <alignment horizontal="center"/>
    </xf>
    <xf numFmtId="4" fontId="2" fillId="0" borderId="1" xfId="0" applyNumberFormat="1" applyFont="1" applyBorder="1" applyProtection="1">
      <protection locked="0"/>
    </xf>
    <xf numFmtId="0" fontId="4" fillId="0" borderId="2" xfId="0" applyFont="1" applyBorder="1" applyAlignment="1" applyProtection="1">
      <alignment horizontal="center" vertical="center"/>
    </xf>
    <xf numFmtId="0" fontId="4" fillId="0" borderId="2" xfId="0" quotePrefix="1" applyFont="1" applyBorder="1" applyAlignment="1" applyProtection="1">
      <alignment horizontal="center" vertical="center" textRotation="90"/>
    </xf>
    <xf numFmtId="0" fontId="4" fillId="0" borderId="2" xfId="0" applyFont="1" applyBorder="1" applyAlignment="1" applyProtection="1">
      <alignment horizontal="center" vertical="center" textRotation="90"/>
    </xf>
    <xf numFmtId="0" fontId="4" fillId="0" borderId="3" xfId="0" quotePrefix="1" applyFont="1" applyBorder="1" applyAlignment="1" applyProtection="1">
      <alignment horizontal="center" vertical="center" textRotation="90"/>
    </xf>
    <xf numFmtId="0" fontId="0" fillId="0" borderId="0" xfId="0" applyBorder="1"/>
    <xf numFmtId="1" fontId="4" fillId="0" borderId="4" xfId="0" quotePrefix="1" applyNumberFormat="1" applyFont="1" applyBorder="1" applyAlignment="1" applyProtection="1">
      <alignment horizontal="center" vertical="center" textRotation="90"/>
    </xf>
    <xf numFmtId="0" fontId="7" fillId="0" borderId="0" xfId="0" applyFont="1"/>
    <xf numFmtId="0" fontId="8" fillId="0" borderId="2" xfId="0" applyFont="1" applyBorder="1" applyAlignment="1">
      <alignment horizontal="center"/>
    </xf>
    <xf numFmtId="0" fontId="1" fillId="0" borderId="2" xfId="0" applyFont="1" applyBorder="1" applyAlignment="1">
      <alignment horizontal="center"/>
    </xf>
    <xf numFmtId="4" fontId="1" fillId="0" borderId="2" xfId="0" applyNumberFormat="1" applyFont="1" applyBorder="1" applyAlignment="1">
      <alignment horizontal="center"/>
    </xf>
    <xf numFmtId="0" fontId="0" fillId="0" borderId="0" xfId="0" applyAlignment="1">
      <alignment vertical="center"/>
    </xf>
    <xf numFmtId="0" fontId="1" fillId="0" borderId="0" xfId="0" applyFont="1" applyBorder="1" applyAlignment="1">
      <alignment horizontal="center"/>
    </xf>
    <xf numFmtId="4" fontId="1" fillId="0" borderId="0" xfId="0" applyNumberFormat="1" applyFont="1" applyBorder="1" applyAlignment="1">
      <alignment horizontal="center"/>
    </xf>
    <xf numFmtId="0" fontId="11" fillId="0" borderId="0" xfId="0" applyFont="1" applyAlignment="1">
      <alignment horizontal="center"/>
    </xf>
    <xf numFmtId="4" fontId="11" fillId="0" borderId="0" xfId="0" applyNumberFormat="1" applyFont="1"/>
    <xf numFmtId="0" fontId="12" fillId="0" borderId="0" xfId="0" applyFont="1"/>
    <xf numFmtId="0" fontId="3" fillId="0" borderId="0" xfId="0" applyFont="1" applyAlignment="1">
      <alignment vertical="center"/>
    </xf>
    <xf numFmtId="0" fontId="4" fillId="0" borderId="2" xfId="0" applyFont="1" applyBorder="1" applyAlignment="1" applyProtection="1">
      <alignment horizontal="center" vertical="center" wrapText="1"/>
    </xf>
    <xf numFmtId="0" fontId="0" fillId="0" borderId="5" xfId="0" applyBorder="1"/>
    <xf numFmtId="0" fontId="0" fillId="0" borderId="6" xfId="0" applyBorder="1"/>
    <xf numFmtId="0" fontId="0" fillId="0" borderId="7" xfId="0" applyBorder="1"/>
    <xf numFmtId="0" fontId="0" fillId="0" borderId="5" xfId="0" pivotButton="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5" xfId="0" applyNumberFormat="1" applyBorder="1"/>
    <xf numFmtId="0" fontId="0" fillId="0" borderId="10" xfId="0" applyNumberFormat="1" applyBorder="1"/>
    <xf numFmtId="0" fontId="0" fillId="0" borderId="11" xfId="0" applyNumberFormat="1" applyBorder="1"/>
    <xf numFmtId="0" fontId="0" fillId="0" borderId="8" xfId="0" applyNumberFormat="1" applyBorder="1"/>
    <xf numFmtId="0" fontId="0" fillId="0" borderId="0" xfId="0" applyNumberFormat="1"/>
    <xf numFmtId="0" fontId="0" fillId="0" borderId="12" xfId="0" applyNumberFormat="1" applyBorder="1"/>
    <xf numFmtId="0" fontId="0" fillId="0" borderId="9" xfId="0" applyNumberFormat="1" applyBorder="1"/>
    <xf numFmtId="0" fontId="0" fillId="0" borderId="13" xfId="0" applyNumberFormat="1" applyBorder="1"/>
    <xf numFmtId="0" fontId="0" fillId="0" borderId="14" xfId="0" applyNumberFormat="1" applyBorder="1"/>
    <xf numFmtId="0" fontId="1" fillId="0" borderId="0" xfId="0" applyFont="1" applyBorder="1" applyAlignment="1">
      <alignment horizontal="left"/>
    </xf>
    <xf numFmtId="0" fontId="14" fillId="0" borderId="0" xfId="0" applyFont="1" applyAlignment="1" applyProtection="1">
      <alignment horizontal="center" vertical="center"/>
    </xf>
    <xf numFmtId="0" fontId="14" fillId="0" borderId="2" xfId="0" applyFont="1" applyBorder="1" applyAlignment="1" applyProtection="1">
      <alignment horizontal="center" vertical="center"/>
    </xf>
    <xf numFmtId="0" fontId="3" fillId="0" borderId="0" xfId="0" applyFont="1" applyAlignment="1" applyProtection="1">
      <alignment horizontal="center"/>
      <protection locked="0"/>
    </xf>
    <xf numFmtId="0" fontId="13" fillId="0" borderId="0" xfId="0" applyFont="1"/>
    <xf numFmtId="0" fontId="13" fillId="0" borderId="0" xfId="0" applyFont="1" applyBorder="1"/>
    <xf numFmtId="0" fontId="0" fillId="0" borderId="0" xfId="0" applyAlignment="1">
      <alignment wrapText="1"/>
    </xf>
    <xf numFmtId="0" fontId="4" fillId="0" borderId="18" xfId="0" quotePrefix="1" applyFont="1" applyBorder="1" applyAlignment="1" applyProtection="1">
      <alignment horizontal="center" vertical="center" textRotation="90"/>
    </xf>
    <xf numFmtId="0" fontId="3" fillId="0" borderId="0" xfId="0" applyFont="1" applyBorder="1" applyAlignment="1" applyProtection="1">
      <alignment horizontal="center"/>
      <protection locked="0"/>
    </xf>
    <xf numFmtId="0" fontId="7" fillId="0" borderId="0" xfId="0" applyFont="1" applyAlignment="1">
      <alignment horizontal="center"/>
    </xf>
    <xf numFmtId="4" fontId="11" fillId="0" borderId="0" xfId="0" applyNumberFormat="1" applyFont="1" applyAlignment="1">
      <alignment horizontal="center"/>
    </xf>
    <xf numFmtId="0" fontId="0" fillId="0" borderId="5" xfId="0" applyBorder="1" applyAlignment="1">
      <alignment horizontal="center"/>
    </xf>
    <xf numFmtId="0" fontId="3" fillId="0" borderId="17" xfId="0" applyFont="1" applyBorder="1" applyAlignment="1" applyProtection="1">
      <alignment horizontal="center"/>
      <protection locked="0"/>
    </xf>
    <xf numFmtId="4" fontId="2" fillId="0" borderId="1" xfId="0" applyNumberFormat="1" applyFont="1" applyFill="1" applyBorder="1" applyProtection="1">
      <protection locked="0"/>
    </xf>
    <xf numFmtId="0" fontId="1" fillId="0" borderId="0" xfId="0" applyFont="1" applyAlignment="1">
      <alignment horizontal="justify"/>
    </xf>
    <xf numFmtId="0" fontId="13" fillId="0" borderId="0" xfId="0" applyFont="1" applyAlignment="1">
      <alignment horizontal="justify"/>
    </xf>
    <xf numFmtId="0" fontId="0" fillId="0" borderId="22" xfId="0" applyBorder="1"/>
    <xf numFmtId="0" fontId="9" fillId="3" borderId="3" xfId="0" applyFont="1" applyFill="1" applyBorder="1" applyAlignment="1">
      <alignment horizontal="center" vertical="center"/>
    </xf>
    <xf numFmtId="0" fontId="8" fillId="3" borderId="2" xfId="0" applyFont="1" applyFill="1" applyBorder="1" applyAlignment="1">
      <alignment horizontal="center"/>
    </xf>
    <xf numFmtId="4" fontId="3" fillId="3" borderId="1" xfId="0" applyNumberFormat="1" applyFont="1" applyFill="1" applyBorder="1" applyAlignment="1">
      <alignment horizontal="center"/>
    </xf>
    <xf numFmtId="4" fontId="1" fillId="3" borderId="2" xfId="0" applyNumberFormat="1" applyFont="1" applyFill="1" applyBorder="1" applyAlignment="1">
      <alignment horizontal="center"/>
    </xf>
    <xf numFmtId="2" fontId="2" fillId="0" borderId="1" xfId="0" applyNumberFormat="1" applyFont="1" applyBorder="1" applyProtection="1">
      <protection locked="0"/>
    </xf>
    <xf numFmtId="0" fontId="0" fillId="0" borderId="6" xfId="0" pivotButton="1" applyBorder="1"/>
    <xf numFmtId="0" fontId="0" fillId="0" borderId="23" xfId="0" applyBorder="1"/>
    <xf numFmtId="0" fontId="0" fillId="0" borderId="6" xfId="0" applyBorder="1" applyAlignment="1">
      <alignment horizontal="center"/>
    </xf>
    <xf numFmtId="0" fontId="10" fillId="0" borderId="0" xfId="0" applyFont="1" applyBorder="1" applyAlignment="1" applyProtection="1">
      <alignment vertical="center"/>
      <protection locked="0"/>
    </xf>
    <xf numFmtId="0" fontId="18" fillId="0" borderId="0" xfId="0" applyFont="1"/>
    <xf numFmtId="0" fontId="19" fillId="0" borderId="0" xfId="0" applyFont="1"/>
    <xf numFmtId="1" fontId="18" fillId="0" borderId="2" xfId="0" applyNumberFormat="1" applyFont="1" applyBorder="1" applyAlignment="1" applyProtection="1">
      <alignment horizontal="center" vertical="center" textRotation="90"/>
    </xf>
    <xf numFmtId="1" fontId="20" fillId="0" borderId="2" xfId="0" quotePrefix="1" applyNumberFormat="1" applyFont="1" applyBorder="1" applyAlignment="1" applyProtection="1">
      <alignment horizontal="center" vertical="center" textRotation="90"/>
    </xf>
    <xf numFmtId="1" fontId="20" fillId="0" borderId="0" xfId="0" applyNumberFormat="1" applyFont="1"/>
    <xf numFmtId="0" fontId="14" fillId="0" borderId="2" xfId="0" applyNumberFormat="1" applyFont="1" applyBorder="1" applyAlignment="1" applyProtection="1">
      <alignment horizontal="center" vertical="center"/>
    </xf>
    <xf numFmtId="0" fontId="3" fillId="0" borderId="0" xfId="0" applyNumberFormat="1" applyFont="1" applyAlignment="1" applyProtection="1">
      <alignment horizontal="center"/>
      <protection locked="0"/>
    </xf>
    <xf numFmtId="4" fontId="21" fillId="0" borderId="1" xfId="0" applyNumberFormat="1" applyFont="1" applyBorder="1" applyAlignment="1">
      <alignment horizontal="center"/>
    </xf>
    <xf numFmtId="0" fontId="0" fillId="0" borderId="24" xfId="0" applyBorder="1" applyAlignment="1">
      <alignment horizontal="center"/>
    </xf>
    <xf numFmtId="0" fontId="22" fillId="0" borderId="25" xfId="0" applyFont="1" applyBorder="1" applyProtection="1">
      <protection locked="0"/>
    </xf>
    <xf numFmtId="0" fontId="23" fillId="0" borderId="25" xfId="0" applyFont="1" applyBorder="1" applyAlignment="1" applyProtection="1">
      <alignment horizontal="center"/>
      <protection locked="0"/>
    </xf>
    <xf numFmtId="0" fontId="23" fillId="0" borderId="1" xfId="0" applyFont="1" applyBorder="1" applyAlignment="1">
      <alignment horizontal="center" wrapText="1"/>
    </xf>
    <xf numFmtId="1" fontId="23" fillId="0" borderId="0" xfId="0" applyNumberFormat="1" applyFont="1" applyAlignment="1" applyProtection="1">
      <alignment horizontal="center"/>
      <protection locked="0"/>
    </xf>
    <xf numFmtId="1" fontId="23" fillId="0" borderId="2" xfId="0" quotePrefix="1" applyNumberFormat="1" applyFont="1" applyBorder="1" applyAlignment="1" applyProtection="1">
      <alignment horizontal="center" vertical="center" textRotation="90"/>
    </xf>
    <xf numFmtId="0" fontId="24" fillId="0" borderId="0" xfId="0" applyFont="1" applyBorder="1" applyProtection="1">
      <protection locked="0"/>
    </xf>
    <xf numFmtId="4" fontId="24" fillId="0" borderId="0" xfId="0" applyNumberFormat="1" applyFont="1" applyBorder="1" applyAlignment="1">
      <alignment horizontal="center"/>
    </xf>
    <xf numFmtId="4" fontId="11" fillId="0" borderId="0" xfId="0" applyNumberFormat="1" applyFont="1" applyBorder="1"/>
    <xf numFmtId="4" fontId="11" fillId="0" borderId="0" xfId="0" applyNumberFormat="1" applyFont="1" applyBorder="1" applyAlignment="1">
      <alignment horizontal="center"/>
    </xf>
    <xf numFmtId="0" fontId="16" fillId="0" borderId="0" xfId="0" applyFont="1" applyAlignment="1">
      <alignment horizontal="left" vertical="center" wrapText="1"/>
    </xf>
    <xf numFmtId="0" fontId="11" fillId="2" borderId="0" xfId="0" applyFont="1" applyFill="1" applyAlignment="1">
      <alignment horizontal="left" vertical="center"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33" fillId="0" borderId="0" xfId="0" applyFont="1" applyAlignment="1">
      <alignment horizontal="left" vertical="center" wrapText="1"/>
    </xf>
    <xf numFmtId="0" fontId="34" fillId="0" borderId="0" xfId="0" applyFont="1" applyAlignment="1">
      <alignment horizontal="left" vertical="center" wrapText="1"/>
    </xf>
    <xf numFmtId="0" fontId="35" fillId="0" borderId="0" xfId="0" applyFont="1" applyAlignment="1">
      <alignment horizontal="left" vertical="center" wrapText="1"/>
    </xf>
    <xf numFmtId="0" fontId="13" fillId="0" borderId="26" xfId="0" applyFont="1" applyBorder="1" applyAlignment="1" applyProtection="1">
      <alignment horizontal="center" vertical="center"/>
      <protection locked="0"/>
    </xf>
    <xf numFmtId="4" fontId="2" fillId="0" borderId="19" xfId="0" applyNumberFormat="1" applyFont="1" applyFill="1" applyBorder="1" applyProtection="1">
      <protection locked="0"/>
    </xf>
    <xf numFmtId="0" fontId="3" fillId="0" borderId="19"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13" fillId="0" borderId="25"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31" xfId="0" applyFont="1" applyFill="1" applyBorder="1" applyAlignment="1">
      <alignment horizontal="center" vertical="center" wrapText="1"/>
    </xf>
    <xf numFmtId="0" fontId="13" fillId="0" borderId="28" xfId="0" applyFont="1" applyFill="1" applyBorder="1" applyAlignment="1" applyProtection="1">
      <alignment horizontal="left"/>
      <protection locked="0"/>
    </xf>
    <xf numFmtId="4" fontId="3" fillId="0" borderId="1" xfId="0" applyNumberFormat="1" applyFont="1" applyFill="1" applyBorder="1" applyAlignment="1">
      <alignment horizontal="center"/>
    </xf>
    <xf numFmtId="0" fontId="13" fillId="0" borderId="29" xfId="0" applyFont="1" applyFill="1" applyBorder="1" applyAlignment="1" applyProtection="1">
      <alignment horizontal="center" vertical="center"/>
      <protection locked="0"/>
    </xf>
    <xf numFmtId="1" fontId="36" fillId="0" borderId="4" xfId="0" quotePrefix="1" applyNumberFormat="1" applyFont="1" applyBorder="1" applyAlignment="1" applyProtection="1">
      <alignment horizontal="center" vertical="center" textRotation="90"/>
    </xf>
    <xf numFmtId="0" fontId="36" fillId="0" borderId="3" xfId="0" quotePrefix="1" applyFont="1" applyBorder="1" applyAlignment="1" applyProtection="1">
      <alignment horizontal="center" vertical="center" textRotation="90"/>
    </xf>
    <xf numFmtId="0" fontId="36" fillId="0" borderId="18" xfId="0" quotePrefix="1" applyFont="1" applyBorder="1" applyAlignment="1" applyProtection="1">
      <alignment horizontal="center" vertical="center" textRotation="90"/>
    </xf>
    <xf numFmtId="0" fontId="21" fillId="0" borderId="17" xfId="0" applyFont="1" applyFill="1" applyBorder="1" applyAlignment="1" applyProtection="1">
      <alignment horizontal="center"/>
      <protection locked="0"/>
    </xf>
    <xf numFmtId="0" fontId="21" fillId="0" borderId="27" xfId="0" applyFont="1" applyFill="1" applyBorder="1" applyAlignment="1" applyProtection="1">
      <alignment horizontal="center"/>
      <protection locked="0"/>
    </xf>
    <xf numFmtId="0" fontId="21" fillId="0" borderId="16" xfId="0" applyFont="1" applyFill="1" applyBorder="1" applyAlignment="1" applyProtection="1">
      <alignment horizontal="center"/>
      <protection locked="0"/>
    </xf>
    <xf numFmtId="0" fontId="21" fillId="0" borderId="32"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4" fontId="3" fillId="0" borderId="19" xfId="0" applyNumberFormat="1" applyFont="1" applyFill="1" applyBorder="1" applyAlignment="1">
      <alignment horizontal="center"/>
    </xf>
    <xf numFmtId="0" fontId="23" fillId="0" borderId="1" xfId="0" applyFont="1" applyFill="1" applyBorder="1" applyAlignment="1">
      <alignment horizontal="center" wrapText="1"/>
    </xf>
    <xf numFmtId="0" fontId="23" fillId="0" borderId="19" xfId="0" applyFont="1" applyFill="1" applyBorder="1" applyAlignment="1">
      <alignment horizontal="center" wrapText="1"/>
    </xf>
    <xf numFmtId="0" fontId="0" fillId="0" borderId="0" xfId="0" applyFill="1"/>
    <xf numFmtId="0" fontId="21" fillId="0" borderId="0" xfId="0" applyFont="1" applyFill="1"/>
    <xf numFmtId="0" fontId="21" fillId="0" borderId="0" xfId="0" applyFont="1" applyFill="1" applyBorder="1"/>
    <xf numFmtId="0" fontId="1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3" fillId="0" borderId="0" xfId="0" applyFont="1" applyFill="1" applyProtection="1">
      <protection locked="0"/>
    </xf>
    <xf numFmtId="0" fontId="2" fillId="0" borderId="0" xfId="0" applyFont="1" applyFill="1" applyProtection="1">
      <protection locked="0"/>
    </xf>
    <xf numFmtId="0" fontId="13" fillId="0" borderId="0" xfId="0" applyFont="1" applyFill="1" applyAlignment="1">
      <alignment horizontal="center"/>
    </xf>
    <xf numFmtId="0" fontId="7" fillId="4" borderId="0" xfId="0" applyFont="1" applyFill="1" applyAlignment="1">
      <alignment horizontal="left" vertical="center" wrapText="1"/>
    </xf>
    <xf numFmtId="0" fontId="13" fillId="0" borderId="33" xfId="0" applyFont="1" applyBorder="1" applyAlignment="1">
      <alignment horizontal="center" vertical="center"/>
    </xf>
    <xf numFmtId="0" fontId="13" fillId="0" borderId="33" xfId="0" applyFont="1" applyBorder="1" applyAlignment="1">
      <alignment horizontal="left" vertical="center"/>
    </xf>
    <xf numFmtId="0" fontId="13" fillId="0" borderId="33" xfId="0" applyFont="1" applyBorder="1" applyAlignment="1" applyProtection="1">
      <alignment horizontal="center" vertical="center"/>
      <protection locked="0"/>
    </xf>
    <xf numFmtId="49" fontId="13" fillId="0" borderId="33" xfId="0" applyNumberFormat="1" applyFont="1" applyBorder="1" applyAlignment="1">
      <alignment horizontal="left" vertical="center"/>
    </xf>
    <xf numFmtId="14" fontId="13" fillId="0" borderId="33" xfId="0" applyNumberFormat="1" applyFont="1" applyBorder="1" applyAlignment="1">
      <alignment horizontal="center" vertical="center"/>
    </xf>
    <xf numFmtId="0" fontId="13" fillId="0" borderId="33" xfId="0" applyFont="1" applyBorder="1" applyAlignment="1" applyProtection="1">
      <alignment horizontal="left" vertical="center"/>
      <protection locked="0"/>
    </xf>
    <xf numFmtId="1" fontId="13" fillId="0" borderId="33" xfId="0" applyNumberFormat="1" applyFont="1" applyFill="1" applyBorder="1" applyAlignment="1">
      <alignment horizontal="left" vertical="center"/>
    </xf>
    <xf numFmtId="0" fontId="37" fillId="0" borderId="33" xfId="0" applyFont="1" applyFill="1" applyBorder="1" applyAlignment="1">
      <alignment horizontal="left" vertical="center" wrapText="1"/>
    </xf>
    <xf numFmtId="0" fontId="13" fillId="0" borderId="33" xfId="0" applyFont="1" applyFill="1" applyBorder="1" applyAlignment="1">
      <alignment horizontal="left" vertical="center"/>
    </xf>
    <xf numFmtId="0" fontId="13" fillId="0" borderId="33" xfId="0" applyFont="1" applyFill="1" applyBorder="1" applyAlignment="1">
      <alignment horizontal="center" vertical="center"/>
    </xf>
    <xf numFmtId="0" fontId="13" fillId="0" borderId="33" xfId="0" applyFont="1" applyFill="1" applyBorder="1" applyAlignment="1">
      <alignment horizontal="left" vertical="center" wrapText="1"/>
    </xf>
    <xf numFmtId="0" fontId="13" fillId="0" borderId="33" xfId="0" applyFont="1" applyBorder="1" applyAlignment="1">
      <alignment horizontal="center"/>
    </xf>
    <xf numFmtId="0" fontId="13" fillId="0" borderId="33" xfId="0" applyFont="1" applyBorder="1" applyAlignment="1" applyProtection="1">
      <alignment horizontal="center"/>
      <protection locked="0"/>
    </xf>
    <xf numFmtId="49" fontId="13" fillId="0" borderId="33" xfId="0" applyNumberFormat="1" applyFont="1" applyFill="1" applyBorder="1" applyAlignment="1">
      <alignment horizontal="left" vertical="center" wrapText="1"/>
    </xf>
    <xf numFmtId="0" fontId="13" fillId="0" borderId="33" xfId="0" applyFont="1" applyFill="1" applyBorder="1" applyAlignment="1">
      <alignment horizontal="center" vertical="center" wrapText="1"/>
    </xf>
    <xf numFmtId="0" fontId="0" fillId="0" borderId="34" xfId="0" pivotButton="1" applyBorder="1"/>
    <xf numFmtId="0" fontId="0" fillId="0" borderId="35" xfId="0" applyBorder="1"/>
    <xf numFmtId="0" fontId="0" fillId="0" borderId="36" xfId="0" applyBorder="1"/>
    <xf numFmtId="0" fontId="0" fillId="0" borderId="34" xfId="0" applyBorder="1"/>
    <xf numFmtId="2" fontId="0" fillId="0" borderId="36" xfId="0" applyNumberFormat="1" applyBorder="1"/>
    <xf numFmtId="0" fontId="0" fillId="0" borderId="37" xfId="0" applyBorder="1"/>
    <xf numFmtId="0" fontId="0" fillId="0" borderId="38" xfId="0" applyBorder="1"/>
    <xf numFmtId="2" fontId="0" fillId="0" borderId="39" xfId="0" applyNumberFormat="1" applyBorder="1"/>
    <xf numFmtId="0" fontId="0" fillId="0" borderId="40" xfId="0" applyBorder="1"/>
    <xf numFmtId="0" fontId="0" fillId="0" borderId="41" xfId="0" applyBorder="1"/>
    <xf numFmtId="2" fontId="0" fillId="0" borderId="42" xfId="0" applyNumberFormat="1" applyBorder="1"/>
    <xf numFmtId="4" fontId="3" fillId="5" borderId="1" xfId="0" applyNumberFormat="1" applyFont="1" applyFill="1" applyBorder="1" applyAlignment="1">
      <alignment horizontal="center"/>
    </xf>
    <xf numFmtId="0" fontId="3" fillId="0" borderId="33" xfId="0" applyFont="1" applyBorder="1" applyAlignment="1" applyProtection="1">
      <alignment horizontal="center"/>
      <protection locked="0"/>
    </xf>
    <xf numFmtId="4" fontId="3" fillId="0" borderId="33" xfId="0" applyNumberFormat="1" applyFont="1" applyFill="1" applyBorder="1" applyAlignment="1">
      <alignment horizontal="center"/>
    </xf>
    <xf numFmtId="0" fontId="23" fillId="0" borderId="33" xfId="0" applyFont="1" applyBorder="1" applyAlignment="1">
      <alignment horizontal="center" wrapText="1"/>
    </xf>
    <xf numFmtId="4" fontId="2" fillId="0" borderId="33" xfId="0" applyNumberFormat="1" applyFont="1" applyBorder="1" applyProtection="1">
      <protection locked="0"/>
    </xf>
    <xf numFmtId="4" fontId="2" fillId="0" borderId="33" xfId="0" applyNumberFormat="1" applyFont="1" applyFill="1" applyBorder="1" applyProtection="1">
      <protection locked="0"/>
    </xf>
    <xf numFmtId="2" fontId="2" fillId="0" borderId="33" xfId="0" applyNumberFormat="1" applyFont="1" applyBorder="1" applyProtection="1">
      <protection locked="0"/>
    </xf>
    <xf numFmtId="2" fontId="0" fillId="0" borderId="0" xfId="0" applyNumberFormat="1"/>
    <xf numFmtId="0" fontId="0" fillId="0" borderId="33" xfId="0" applyBorder="1"/>
    <xf numFmtId="0" fontId="38" fillId="0" borderId="26" xfId="0" applyFont="1" applyBorder="1" applyProtection="1">
      <protection locked="0"/>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5" xfId="0" applyFont="1" applyBorder="1" applyAlignment="1">
      <alignment horizontal="left" vertical="center"/>
    </xf>
    <xf numFmtId="0" fontId="2" fillId="0" borderId="1" xfId="0" applyFont="1" applyBorder="1" applyProtection="1">
      <protection locked="0"/>
    </xf>
    <xf numFmtId="4" fontId="2" fillId="0" borderId="0" xfId="0" applyNumberFormat="1" applyFont="1" applyBorder="1" applyProtection="1">
      <protection locked="0"/>
    </xf>
    <xf numFmtId="1" fontId="23" fillId="0" borderId="1" xfId="0" applyNumberFormat="1" applyFont="1" applyBorder="1" applyAlignment="1" applyProtection="1">
      <alignment horizontal="center"/>
      <protection locked="0"/>
    </xf>
    <xf numFmtId="0" fontId="23" fillId="0" borderId="0" xfId="0" applyFont="1" applyBorder="1" applyAlignment="1">
      <alignment horizontal="center" wrapText="1"/>
    </xf>
    <xf numFmtId="0" fontId="37" fillId="0" borderId="25" xfId="0" applyFont="1" applyFill="1" applyBorder="1" applyAlignment="1">
      <alignment horizontal="left" vertical="center" wrapText="1"/>
    </xf>
    <xf numFmtId="4" fontId="2" fillId="0" borderId="0" xfId="0" applyNumberFormat="1" applyFont="1" applyFill="1" applyBorder="1" applyProtection="1">
      <protection locked="0"/>
    </xf>
    <xf numFmtId="0" fontId="23" fillId="0" borderId="27" xfId="0" applyFont="1" applyBorder="1" applyAlignment="1">
      <alignment horizontal="center" wrapText="1"/>
    </xf>
    <xf numFmtId="4" fontId="2" fillId="0" borderId="27" xfId="0" applyNumberFormat="1" applyFont="1" applyBorder="1" applyProtection="1">
      <protection locked="0"/>
    </xf>
    <xf numFmtId="4" fontId="2" fillId="0" borderId="27" xfId="0" applyNumberFormat="1" applyFont="1" applyFill="1" applyBorder="1" applyProtection="1">
      <protection locked="0"/>
    </xf>
    <xf numFmtId="0" fontId="0" fillId="0" borderId="0" xfId="0" applyFill="1" applyAlignment="1"/>
    <xf numFmtId="4" fontId="15" fillId="0" borderId="1" xfId="0" applyNumberFormat="1" applyFont="1" applyFill="1" applyBorder="1" applyAlignment="1">
      <alignment horizontal="center"/>
    </xf>
    <xf numFmtId="4" fontId="15" fillId="0" borderId="19" xfId="0" applyNumberFormat="1" applyFont="1" applyFill="1" applyBorder="1" applyAlignment="1">
      <alignment horizontal="center"/>
    </xf>
    <xf numFmtId="0" fontId="24" fillId="0" borderId="0" xfId="0" applyFont="1" applyFill="1"/>
    <xf numFmtId="0" fontId="24" fillId="0" borderId="0" xfId="0" applyFont="1"/>
    <xf numFmtId="0" fontId="40" fillId="0" borderId="2" xfId="0" applyFont="1" applyBorder="1" applyAlignment="1" applyProtection="1">
      <alignment horizontal="center" vertical="center"/>
    </xf>
    <xf numFmtId="0" fontId="4" fillId="0" borderId="33" xfId="0" applyFont="1" applyBorder="1" applyAlignment="1" applyProtection="1">
      <alignment horizontal="center" vertical="center" textRotation="90"/>
    </xf>
    <xf numFmtId="0" fontId="4" fillId="0" borderId="33" xfId="0" applyFont="1" applyBorder="1" applyAlignment="1" applyProtection="1">
      <alignment horizontal="center" vertical="center"/>
    </xf>
    <xf numFmtId="0" fontId="4" fillId="0" borderId="33" xfId="0" applyFont="1" applyBorder="1" applyAlignment="1" applyProtection="1">
      <alignment horizontal="center" vertical="center" wrapText="1"/>
    </xf>
    <xf numFmtId="0" fontId="13" fillId="0" borderId="43" xfId="0" applyFont="1" applyBorder="1" applyAlignment="1">
      <alignment horizontal="left" vertical="center"/>
    </xf>
    <xf numFmtId="0" fontId="13" fillId="0" borderId="43" xfId="0" applyFont="1" applyBorder="1" applyAlignment="1" applyProtection="1">
      <alignment horizontal="center" vertical="center"/>
      <protection locked="0"/>
    </xf>
    <xf numFmtId="4" fontId="3" fillId="0" borderId="43" xfId="0" applyNumberFormat="1" applyFont="1" applyFill="1" applyBorder="1" applyAlignment="1">
      <alignment horizontal="center"/>
    </xf>
    <xf numFmtId="4" fontId="41" fillId="0" borderId="43" xfId="0" applyNumberFormat="1" applyFont="1" applyFill="1" applyBorder="1" applyAlignment="1">
      <alignment horizontal="center"/>
    </xf>
    <xf numFmtId="0" fontId="23" fillId="0" borderId="43" xfId="0" applyFont="1" applyBorder="1" applyAlignment="1">
      <alignment horizontal="center" wrapText="1"/>
    </xf>
    <xf numFmtId="4" fontId="2" fillId="0" borderId="43" xfId="0" applyNumberFormat="1" applyFont="1" applyBorder="1" applyProtection="1">
      <protection locked="0"/>
    </xf>
    <xf numFmtId="0" fontId="13" fillId="0" borderId="25" xfId="0" applyFont="1" applyBorder="1" applyAlignment="1" applyProtection="1">
      <alignment horizontal="center" vertical="center"/>
      <protection locked="0"/>
    </xf>
    <xf numFmtId="4" fontId="3" fillId="0" borderId="25" xfId="0" applyNumberFormat="1" applyFont="1" applyFill="1" applyBorder="1" applyAlignment="1">
      <alignment horizontal="center"/>
    </xf>
    <xf numFmtId="4" fontId="41" fillId="0" borderId="25" xfId="0" applyNumberFormat="1" applyFont="1" applyFill="1" applyBorder="1" applyAlignment="1">
      <alignment horizontal="center"/>
    </xf>
    <xf numFmtId="0" fontId="23" fillId="0" borderId="25" xfId="0" applyFont="1" applyBorder="1" applyAlignment="1">
      <alignment horizontal="center" wrapText="1"/>
    </xf>
    <xf numFmtId="4" fontId="2" fillId="0" borderId="25" xfId="0" applyNumberFormat="1" applyFont="1" applyBorder="1" applyProtection="1">
      <protection locked="0"/>
    </xf>
    <xf numFmtId="49" fontId="13" fillId="0" borderId="25" xfId="0" applyNumberFormat="1" applyFont="1" applyBorder="1" applyAlignment="1">
      <alignment horizontal="left" vertical="center"/>
    </xf>
    <xf numFmtId="4" fontId="2" fillId="0" borderId="25" xfId="0" applyNumberFormat="1" applyFont="1" applyFill="1" applyBorder="1" applyProtection="1">
      <protection locked="0"/>
    </xf>
    <xf numFmtId="0" fontId="13" fillId="0" borderId="44" xfId="0" applyFont="1" applyFill="1" applyBorder="1" applyAlignment="1">
      <alignment horizontal="left" vertical="center" wrapText="1"/>
    </xf>
    <xf numFmtId="0" fontId="13" fillId="0" borderId="44" xfId="0" applyFont="1" applyBorder="1" applyAlignment="1" applyProtection="1">
      <alignment horizontal="center" vertical="center"/>
      <protection locked="0"/>
    </xf>
    <xf numFmtId="4" fontId="3" fillId="0" borderId="44" xfId="0" applyNumberFormat="1" applyFont="1" applyFill="1" applyBorder="1" applyAlignment="1">
      <alignment horizontal="center"/>
    </xf>
    <xf numFmtId="4" fontId="41" fillId="0" borderId="44" xfId="0" applyNumberFormat="1" applyFont="1" applyFill="1" applyBorder="1" applyAlignment="1">
      <alignment horizontal="center"/>
    </xf>
    <xf numFmtId="0" fontId="23" fillId="0" borderId="44" xfId="0" applyFont="1" applyBorder="1" applyAlignment="1">
      <alignment horizontal="center" wrapText="1"/>
    </xf>
    <xf numFmtId="4" fontId="2" fillId="0" borderId="44" xfId="0" applyNumberFormat="1" applyFont="1" applyBorder="1" applyProtection="1">
      <protection locked="0"/>
    </xf>
    <xf numFmtId="4" fontId="2" fillId="0" borderId="43" xfId="0" applyNumberFormat="1" applyFont="1" applyFill="1" applyBorder="1" applyProtection="1">
      <protection locked="0"/>
    </xf>
    <xf numFmtId="1" fontId="23" fillId="0" borderId="25" xfId="0" applyNumberFormat="1" applyFont="1" applyBorder="1" applyAlignment="1" applyProtection="1">
      <alignment horizontal="center"/>
      <protection locked="0"/>
    </xf>
    <xf numFmtId="0" fontId="2" fillId="0" borderId="25" xfId="0" applyFont="1" applyBorder="1" applyProtection="1">
      <protection locked="0"/>
    </xf>
    <xf numFmtId="1" fontId="13" fillId="0" borderId="25" xfId="0" applyNumberFormat="1" applyFont="1" applyFill="1" applyBorder="1" applyAlignment="1">
      <alignment horizontal="left" vertical="center"/>
    </xf>
    <xf numFmtId="4" fontId="2" fillId="0" borderId="44" xfId="0" applyNumberFormat="1" applyFont="1" applyFill="1" applyBorder="1" applyProtection="1">
      <protection locked="0"/>
    </xf>
    <xf numFmtId="0" fontId="3" fillId="0" borderId="43" xfId="0" applyFont="1" applyBorder="1" applyAlignment="1" applyProtection="1">
      <alignment horizontal="center"/>
      <protection locked="0"/>
    </xf>
    <xf numFmtId="0" fontId="2" fillId="0" borderId="43" xfId="0" applyFont="1" applyBorder="1" applyProtection="1">
      <protection locked="0"/>
    </xf>
    <xf numFmtId="1" fontId="23" fillId="0" borderId="43" xfId="0" applyNumberFormat="1" applyFont="1" applyBorder="1" applyAlignment="1" applyProtection="1">
      <alignment horizontal="center"/>
      <protection locked="0"/>
    </xf>
    <xf numFmtId="0" fontId="3" fillId="0" borderId="25" xfId="0" applyFont="1" applyBorder="1" applyAlignment="1" applyProtection="1">
      <alignment horizontal="center"/>
      <protection locked="0"/>
    </xf>
    <xf numFmtId="4" fontId="3" fillId="0" borderId="25" xfId="0" applyNumberFormat="1" applyFont="1" applyBorder="1" applyAlignment="1">
      <alignment horizontal="center"/>
    </xf>
    <xf numFmtId="4" fontId="41" fillId="0" borderId="25" xfId="0" applyNumberFormat="1" applyFont="1" applyBorder="1" applyAlignment="1">
      <alignment horizontal="center"/>
    </xf>
    <xf numFmtId="0" fontId="3" fillId="0" borderId="25" xfId="0" applyFont="1" applyFill="1" applyBorder="1" applyAlignment="1" applyProtection="1">
      <alignment horizontal="center"/>
      <protection locked="0"/>
    </xf>
    <xf numFmtId="0" fontId="13" fillId="0" borderId="25" xfId="0" applyFont="1" applyFill="1" applyBorder="1" applyAlignment="1">
      <alignment horizontal="left" vertical="center"/>
    </xf>
    <xf numFmtId="0" fontId="13" fillId="0" borderId="25" xfId="0" applyFont="1" applyBorder="1" applyAlignment="1" applyProtection="1">
      <alignment horizontal="left" vertical="center"/>
      <protection locked="0"/>
    </xf>
    <xf numFmtId="14" fontId="13" fillId="0" borderId="25" xfId="0" applyNumberFormat="1" applyFont="1" applyBorder="1" applyAlignment="1">
      <alignment horizontal="center" vertical="center"/>
    </xf>
    <xf numFmtId="0" fontId="3" fillId="0" borderId="44"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13" fillId="0" borderId="44" xfId="0" applyFont="1" applyBorder="1" applyAlignment="1">
      <alignment horizontal="left" vertical="center"/>
    </xf>
    <xf numFmtId="0" fontId="2" fillId="0" borderId="0" xfId="0" applyFont="1" applyBorder="1" applyProtection="1">
      <protection locked="0"/>
    </xf>
    <xf numFmtId="1" fontId="23" fillId="0" borderId="0" xfId="0" applyNumberFormat="1" applyFont="1" applyBorder="1" applyAlignment="1" applyProtection="1">
      <alignment horizontal="center"/>
      <protection locked="0"/>
    </xf>
    <xf numFmtId="0" fontId="0" fillId="6" borderId="0" xfId="0" applyFill="1"/>
    <xf numFmtId="0" fontId="8" fillId="0" borderId="19" xfId="0" applyFont="1" applyBorder="1" applyAlignment="1">
      <alignment horizontal="center"/>
    </xf>
    <xf numFmtId="0" fontId="0" fillId="6" borderId="4" xfId="0" applyFill="1" applyBorder="1"/>
    <xf numFmtId="0" fontId="13" fillId="0" borderId="17" xfId="0" applyFont="1" applyBorder="1" applyAlignment="1">
      <alignment horizontal="left" vertical="center"/>
    </xf>
    <xf numFmtId="4" fontId="25" fillId="0" borderId="0" xfId="0" applyNumberFormat="1" applyFont="1" applyBorder="1" applyAlignment="1">
      <alignment horizontal="center"/>
    </xf>
    <xf numFmtId="0" fontId="42" fillId="0" borderId="0" xfId="0" applyFont="1" applyBorder="1" applyAlignment="1" applyProtection="1">
      <alignment horizontal="center" vertical="center"/>
      <protection locked="0"/>
    </xf>
    <xf numFmtId="0" fontId="21" fillId="0" borderId="34" xfId="0" applyFont="1" applyBorder="1"/>
    <xf numFmtId="2" fontId="21" fillId="0" borderId="36" xfId="0" applyNumberFormat="1" applyFont="1" applyBorder="1"/>
    <xf numFmtId="0" fontId="21" fillId="0" borderId="38" xfId="0" applyFont="1" applyBorder="1"/>
    <xf numFmtId="2" fontId="21" fillId="0" borderId="39" xfId="0" applyNumberFormat="1" applyFont="1" applyBorder="1"/>
    <xf numFmtId="0" fontId="21" fillId="0" borderId="4" xfId="0" applyFont="1" applyBorder="1" applyAlignment="1">
      <alignment horizontal="center"/>
    </xf>
    <xf numFmtId="0" fontId="1" fillId="0" borderId="18" xfId="0" applyFont="1" applyBorder="1" applyAlignment="1">
      <alignment horizontal="right"/>
    </xf>
    <xf numFmtId="4" fontId="21" fillId="0" borderId="2" xfId="0" applyNumberFormat="1" applyFont="1" applyBorder="1"/>
    <xf numFmtId="0" fontId="1" fillId="0" borderId="18" xfId="0" applyFont="1" applyBorder="1" applyAlignment="1">
      <alignment horizontal="center"/>
    </xf>
    <xf numFmtId="0" fontId="21" fillId="0" borderId="4" xfId="0" applyFont="1" applyBorder="1" applyAlignment="1">
      <alignment horizontal="center" vertical="center"/>
    </xf>
    <xf numFmtId="0" fontId="8" fillId="0" borderId="4" xfId="0" applyFont="1" applyBorder="1" applyAlignment="1">
      <alignment horizontal="center"/>
    </xf>
    <xf numFmtId="0" fontId="39" fillId="0" borderId="3" xfId="0" applyFont="1" applyBorder="1" applyAlignment="1">
      <alignment horizontal="center"/>
    </xf>
    <xf numFmtId="0" fontId="39" fillId="0" borderId="18" xfId="0" applyFont="1" applyBorder="1" applyAlignment="1">
      <alignment horizontal="center"/>
    </xf>
    <xf numFmtId="0" fontId="8" fillId="0" borderId="18" xfId="0" applyFont="1" applyBorder="1" applyAlignment="1">
      <alignment horizontal="center"/>
    </xf>
    <xf numFmtId="4" fontId="21" fillId="0" borderId="2" xfId="0" applyNumberFormat="1" applyFont="1" applyBorder="1" applyAlignment="1">
      <alignment horizontal="center"/>
    </xf>
    <xf numFmtId="0" fontId="21" fillId="0" borderId="20" xfId="0" applyFont="1" applyBorder="1" applyAlignment="1">
      <alignment horizontal="right"/>
    </xf>
    <xf numFmtId="0" fontId="21" fillId="0" borderId="16" xfId="0" applyFont="1" applyBorder="1" applyAlignment="1">
      <alignment horizontal="right"/>
    </xf>
    <xf numFmtId="0" fontId="21" fillId="0" borderId="21" xfId="0" applyFont="1" applyBorder="1" applyAlignment="1">
      <alignment horizontal="right"/>
    </xf>
    <xf numFmtId="0" fontId="13" fillId="0" borderId="47" xfId="1" applyFont="1" applyFill="1" applyBorder="1" applyProtection="1">
      <protection locked="0"/>
    </xf>
    <xf numFmtId="0" fontId="13" fillId="0" borderId="48" xfId="1" applyFont="1" applyFill="1" applyBorder="1" applyProtection="1">
      <protection locked="0"/>
    </xf>
    <xf numFmtId="0" fontId="13" fillId="0" borderId="49" xfId="1" applyFont="1" applyFill="1" applyBorder="1" applyProtection="1">
      <protection locked="0"/>
    </xf>
    <xf numFmtId="2" fontId="27" fillId="0" borderId="0" xfId="0" applyNumberFormat="1" applyFont="1" applyAlignment="1">
      <alignment horizontal="center"/>
    </xf>
    <xf numFmtId="4" fontId="27" fillId="0" borderId="0" xfId="0" applyNumberFormat="1" applyFont="1" applyAlignment="1">
      <alignment horizontal="center"/>
    </xf>
    <xf numFmtId="4" fontId="24" fillId="0" borderId="33" xfId="0" applyNumberFormat="1" applyFont="1" applyBorder="1" applyAlignment="1">
      <alignment horizontal="center"/>
    </xf>
    <xf numFmtId="0" fontId="6" fillId="0" borderId="15" xfId="0" applyFont="1" applyBorder="1" applyAlignment="1" applyProtection="1">
      <alignment horizontal="center" vertical="center"/>
      <protection locked="0"/>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18" xfId="0" applyFont="1" applyBorder="1" applyAlignment="1">
      <alignment horizontal="center" vertical="center"/>
    </xf>
    <xf numFmtId="0" fontId="26" fillId="0" borderId="0" xfId="0" applyFont="1" applyBorder="1" applyAlignment="1">
      <alignment horizontal="left" vertical="center"/>
    </xf>
    <xf numFmtId="0" fontId="7" fillId="0" borderId="4" xfId="0" applyFont="1" applyBorder="1" applyAlignment="1">
      <alignment horizontal="center" vertical="center"/>
    </xf>
    <xf numFmtId="0" fontId="9" fillId="0" borderId="18" xfId="0" applyFont="1" applyBorder="1" applyAlignment="1">
      <alignment horizontal="center" vertical="center"/>
    </xf>
    <xf numFmtId="0" fontId="10" fillId="0" borderId="0" xfId="0" applyFont="1" applyBorder="1" applyAlignment="1" applyProtection="1">
      <alignment horizontal="center" vertical="center"/>
      <protection locked="0"/>
    </xf>
    <xf numFmtId="0" fontId="9" fillId="0" borderId="4" xfId="0" applyFont="1" applyBorder="1" applyAlignment="1">
      <alignment horizontal="center" vertical="center"/>
    </xf>
    <xf numFmtId="0" fontId="7" fillId="0" borderId="4" xfId="0" applyFont="1" applyBorder="1" applyAlignment="1">
      <alignment horizontal="center" vertical="center" wrapText="1"/>
    </xf>
    <xf numFmtId="0" fontId="0" fillId="0" borderId="50" xfId="0" applyBorder="1"/>
  </cellXfs>
  <cellStyles count="2">
    <cellStyle name="Normal" xfId="0" builtinId="0"/>
    <cellStyle name="Normal 2" xfId="1"/>
  </cellStyles>
  <dxfs count="95">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2"/>
        </patternFill>
      </fill>
    </dxf>
    <dxf>
      <fill>
        <patternFill>
          <bgColor indexed="42"/>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alignment horizontal="center"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chartsheet" Target="chartsheets/sheet1.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pivotCacheDefinition" Target="pivotCache/pivotCacheDefinition3.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pivotCacheDefinition" Target="pivotCache/pivotCacheDefinition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6.0689655172413787E-2"/>
          <c:y val="3.6199095022624604E-2"/>
          <c:w val="0.75448275862069003"/>
          <c:h val="0.52036199095022329"/>
        </c:manualLayout>
      </c:layout>
      <c:barChart>
        <c:barDir val="col"/>
        <c:grouping val="clustered"/>
        <c:ser>
          <c:idx val="0"/>
          <c:order val="0"/>
          <c:tx>
            <c:strRef>
              <c:f>'Liste GYM'!$G$1</c:f>
              <c:strCache>
                <c:ptCount val="1"/>
                <c:pt idx="0">
                  <c:v>Total Mignot</c:v>
                </c:pt>
              </c:strCache>
            </c:strRef>
          </c:tx>
          <c:spPr>
            <a:solidFill>
              <a:srgbClr val="9999FF"/>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GYM'!$G$2:$G$157</c:f>
              <c:numCache>
                <c:formatCode>#,##0.00</c:formatCode>
                <c:ptCount val="156"/>
                <c:pt idx="0">
                  <c:v>78.099999999999994</c:v>
                </c:pt>
                <c:pt idx="1">
                  <c:v>76.650000000000006</c:v>
                </c:pt>
                <c:pt idx="2">
                  <c:v>75.5</c:v>
                </c:pt>
                <c:pt idx="3">
                  <c:v>73.75</c:v>
                </c:pt>
                <c:pt idx="4">
                  <c:v>72.5</c:v>
                </c:pt>
                <c:pt idx="5">
                  <c:v>69.8</c:v>
                </c:pt>
                <c:pt idx="6">
                  <c:v>69.499999999999986</c:v>
                </c:pt>
                <c:pt idx="7">
                  <c:v>69.2</c:v>
                </c:pt>
                <c:pt idx="8">
                  <c:v>67.800000000000011</c:v>
                </c:pt>
                <c:pt idx="9">
                  <c:v>67.8</c:v>
                </c:pt>
                <c:pt idx="10">
                  <c:v>65.900000000000006</c:v>
                </c:pt>
                <c:pt idx="11">
                  <c:v>63.500000000000007</c:v>
                </c:pt>
                <c:pt idx="12">
                  <c:v>61.399999999999991</c:v>
                </c:pt>
                <c:pt idx="13">
                  <c:v>82.5</c:v>
                </c:pt>
                <c:pt idx="14">
                  <c:v>78.55</c:v>
                </c:pt>
                <c:pt idx="15">
                  <c:v>78.149999999999991</c:v>
                </c:pt>
                <c:pt idx="16">
                  <c:v>76.649999999999991</c:v>
                </c:pt>
                <c:pt idx="17">
                  <c:v>75.2</c:v>
                </c:pt>
                <c:pt idx="18">
                  <c:v>70.850000000000009</c:v>
                </c:pt>
                <c:pt idx="19">
                  <c:v>69.849999999999994</c:v>
                </c:pt>
                <c:pt idx="20">
                  <c:v>56.81</c:v>
                </c:pt>
                <c:pt idx="21">
                  <c:v>56.485000000000007</c:v>
                </c:pt>
                <c:pt idx="22">
                  <c:v>56.160000000000004</c:v>
                </c:pt>
                <c:pt idx="23">
                  <c:v>55.25</c:v>
                </c:pt>
                <c:pt idx="24">
                  <c:v>54.860000000000007</c:v>
                </c:pt>
                <c:pt idx="25">
                  <c:v>51.935000000000002</c:v>
                </c:pt>
                <c:pt idx="26">
                  <c:v>50.180000000000007</c:v>
                </c:pt>
                <c:pt idx="27">
                  <c:v>48.814999999999998</c:v>
                </c:pt>
                <c:pt idx="28">
                  <c:v>46.28</c:v>
                </c:pt>
                <c:pt idx="29">
                  <c:v>42.510000000000005</c:v>
                </c:pt>
                <c:pt idx="30">
                  <c:v>41.925000000000004</c:v>
                </c:pt>
                <c:pt idx="31">
                  <c:v>39.975000000000001</c:v>
                </c:pt>
                <c:pt idx="32">
                  <c:v>38.155000000000001</c:v>
                </c:pt>
                <c:pt idx="33">
                  <c:v>66.849999999999994</c:v>
                </c:pt>
                <c:pt idx="34">
                  <c:v>66.050000000000011</c:v>
                </c:pt>
                <c:pt idx="35">
                  <c:v>0</c:v>
                </c:pt>
                <c:pt idx="36">
                  <c:v>63.250000000000007</c:v>
                </c:pt>
                <c:pt idx="37">
                  <c:v>56.95</c:v>
                </c:pt>
                <c:pt idx="38">
                  <c:v>0</c:v>
                </c:pt>
                <c:pt idx="39">
                  <c:v>46.400000000000006</c:v>
                </c:pt>
                <c:pt idx="40">
                  <c:v>56.03</c:v>
                </c:pt>
                <c:pt idx="41">
                  <c:v>0</c:v>
                </c:pt>
                <c:pt idx="42">
                  <c:v>55.575000000000003</c:v>
                </c:pt>
                <c:pt idx="43">
                  <c:v>54.795000000000009</c:v>
                </c:pt>
                <c:pt idx="44">
                  <c:v>40.495000000000005</c:v>
                </c:pt>
                <c:pt idx="45">
                  <c:v>37.765000000000001</c:v>
                </c:pt>
                <c:pt idx="46">
                  <c:v>0</c:v>
                </c:pt>
                <c:pt idx="47">
                  <c:v>55.054999999999993</c:v>
                </c:pt>
                <c:pt idx="48">
                  <c:v>54.210000000000008</c:v>
                </c:pt>
                <c:pt idx="49">
                  <c:v>51.480000000000004</c:v>
                </c:pt>
                <c:pt idx="50">
                  <c:v>49.335000000000008</c:v>
                </c:pt>
                <c:pt idx="51">
                  <c:v>48.164999999999999</c:v>
                </c:pt>
                <c:pt idx="52">
                  <c:v>61.100000000000009</c:v>
                </c:pt>
                <c:pt idx="53">
                  <c:v>60.4</c:v>
                </c:pt>
                <c:pt idx="54">
                  <c:v>47.385000000000005</c:v>
                </c:pt>
                <c:pt idx="55">
                  <c:v>0</c:v>
                </c:pt>
                <c:pt idx="56">
                  <c:v>0</c:v>
                </c:pt>
                <c:pt idx="57">
                  <c:v>75.149999999999991</c:v>
                </c:pt>
                <c:pt idx="58">
                  <c:v>73.7</c:v>
                </c:pt>
                <c:pt idx="59">
                  <c:v>71.849999999999994</c:v>
                </c:pt>
                <c:pt idx="60">
                  <c:v>71.650000000000006</c:v>
                </c:pt>
                <c:pt idx="61">
                  <c:v>71.5</c:v>
                </c:pt>
                <c:pt idx="62">
                  <c:v>71.400000000000006</c:v>
                </c:pt>
                <c:pt idx="63">
                  <c:v>71.099999999999994</c:v>
                </c:pt>
                <c:pt idx="64">
                  <c:v>62.45</c:v>
                </c:pt>
                <c:pt idx="65">
                  <c:v>59.215000000000011</c:v>
                </c:pt>
                <c:pt idx="66">
                  <c:v>66.800000000000011</c:v>
                </c:pt>
                <c:pt idx="67">
                  <c:v>58.240000000000009</c:v>
                </c:pt>
                <c:pt idx="68">
                  <c:v>0</c:v>
                </c:pt>
                <c:pt idx="69">
                  <c:v>0</c:v>
                </c:pt>
                <c:pt idx="70">
                  <c:v>56.94</c:v>
                </c:pt>
                <c:pt idx="71">
                  <c:v>53.300000000000004</c:v>
                </c:pt>
                <c:pt idx="72">
                  <c:v>50.31</c:v>
                </c:pt>
                <c:pt idx="73">
                  <c:v>50.180000000000007</c:v>
                </c:pt>
                <c:pt idx="74">
                  <c:v>58.95</c:v>
                </c:pt>
                <c:pt idx="75">
                  <c:v>0</c:v>
                </c:pt>
                <c:pt idx="76">
                  <c:v>58.850000000000009</c:v>
                </c:pt>
                <c:pt idx="77">
                  <c:v>64.2</c:v>
                </c:pt>
                <c:pt idx="78">
                  <c:v>61.5</c:v>
                </c:pt>
                <c:pt idx="79">
                  <c:v>57.655000000000001</c:v>
                </c:pt>
                <c:pt idx="80">
                  <c:v>83.2</c:v>
                </c:pt>
                <c:pt idx="81">
                  <c:v>74.849999999999994</c:v>
                </c:pt>
                <c:pt idx="82">
                  <c:v>74.449999999999989</c:v>
                </c:pt>
                <c:pt idx="83">
                  <c:v>72.25</c:v>
                </c:pt>
                <c:pt idx="84">
                  <c:v>74.75</c:v>
                </c:pt>
                <c:pt idx="85">
                  <c:v>65.099999999999994</c:v>
                </c:pt>
                <c:pt idx="86">
                  <c:v>71.099999999999994</c:v>
                </c:pt>
                <c:pt idx="87">
                  <c:v>69.349999999999994</c:v>
                </c:pt>
                <c:pt idx="88">
                  <c:v>0</c:v>
                </c:pt>
                <c:pt idx="89">
                  <c:v>58.949999999999996</c:v>
                </c:pt>
                <c:pt idx="90">
                  <c:v>66.75</c:v>
                </c:pt>
                <c:pt idx="91">
                  <c:v>65.349999999999994</c:v>
                </c:pt>
                <c:pt idx="92">
                  <c:v>64.25</c:v>
                </c:pt>
                <c:pt idx="93">
                  <c:v>52.260000000000005</c:v>
                </c:pt>
                <c:pt idx="94">
                  <c:v>43.550000000000004</c:v>
                </c:pt>
                <c:pt idx="95">
                  <c:v>33.450000000000003</c:v>
                </c:pt>
                <c:pt idx="96">
                  <c:v>81.050000000000011</c:v>
                </c:pt>
                <c:pt idx="97">
                  <c:v>79.8</c:v>
                </c:pt>
                <c:pt idx="98">
                  <c:v>74.95</c:v>
                </c:pt>
                <c:pt idx="99">
                  <c:v>69.650000000000006</c:v>
                </c:pt>
                <c:pt idx="100">
                  <c:v>0</c:v>
                </c:pt>
                <c:pt idx="101">
                  <c:v>68.5</c:v>
                </c:pt>
                <c:pt idx="102">
                  <c:v>0</c:v>
                </c:pt>
                <c:pt idx="103">
                  <c:v>67.45</c:v>
                </c:pt>
                <c:pt idx="104">
                  <c:v>0</c:v>
                </c:pt>
                <c:pt idx="105">
                  <c:v>60.900000000000006</c:v>
                </c:pt>
                <c:pt idx="106">
                  <c:v>79.5</c:v>
                </c:pt>
                <c:pt idx="107">
                  <c:v>76.100000000000009</c:v>
                </c:pt>
                <c:pt idx="108">
                  <c:v>75.95</c:v>
                </c:pt>
                <c:pt idx="109">
                  <c:v>72.75</c:v>
                </c:pt>
                <c:pt idx="110">
                  <c:v>71.199999999999989</c:v>
                </c:pt>
                <c:pt idx="111">
                  <c:v>70.7</c:v>
                </c:pt>
                <c:pt idx="112">
                  <c:v>70.45</c:v>
                </c:pt>
                <c:pt idx="113">
                  <c:v>0</c:v>
                </c:pt>
                <c:pt idx="114">
                  <c:v>0</c:v>
                </c:pt>
                <c:pt idx="115">
                  <c:v>70.100000000000009</c:v>
                </c:pt>
                <c:pt idx="116">
                  <c:v>0</c:v>
                </c:pt>
                <c:pt idx="125">
                  <c:v>0</c:v>
                </c:pt>
                <c:pt idx="126">
                  <c:v>0</c:v>
                </c:pt>
                <c:pt idx="127">
                  <c:v>0</c:v>
                </c:pt>
                <c:pt idx="130">
                  <c:v>69.599999999999994</c:v>
                </c:pt>
                <c:pt idx="131">
                  <c:v>66.45</c:v>
                </c:pt>
                <c:pt idx="132">
                  <c:v>58.954999999999991</c:v>
                </c:pt>
                <c:pt idx="133">
                  <c:v>58.629999999999995</c:v>
                </c:pt>
                <c:pt idx="134">
                  <c:v>58.175000000000004</c:v>
                </c:pt>
                <c:pt idx="135">
                  <c:v>57.070000000000007</c:v>
                </c:pt>
                <c:pt idx="136">
                  <c:v>56.355000000000011</c:v>
                </c:pt>
                <c:pt idx="137">
                  <c:v>0</c:v>
                </c:pt>
                <c:pt idx="138">
                  <c:v>53.300000000000004</c:v>
                </c:pt>
                <c:pt idx="139">
                  <c:v>52.129999999999995</c:v>
                </c:pt>
                <c:pt idx="140">
                  <c:v>0</c:v>
                </c:pt>
                <c:pt idx="141">
                  <c:v>50.89500000000001</c:v>
                </c:pt>
                <c:pt idx="142">
                  <c:v>57.650000000000006</c:v>
                </c:pt>
                <c:pt idx="143">
                  <c:v>0</c:v>
                </c:pt>
                <c:pt idx="144">
                  <c:v>78.5</c:v>
                </c:pt>
                <c:pt idx="145">
                  <c:v>77.850000000000009</c:v>
                </c:pt>
                <c:pt idx="146">
                  <c:v>0</c:v>
                </c:pt>
              </c:numCache>
            </c:numRef>
          </c:val>
        </c:ser>
        <c:ser>
          <c:idx val="1"/>
          <c:order val="1"/>
          <c:tx>
            <c:strRef>
              <c:f>'Liste GYM'!$H$1</c:f>
              <c:strCache>
                <c:ptCount val="1"/>
                <c:pt idx="0">
                  <c:v>TOTAL</c:v>
                </c:pt>
              </c:strCache>
            </c:strRef>
          </c:tx>
          <c:spPr>
            <a:solidFill>
              <a:srgbClr val="993366"/>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GYM'!$H$2:$H$157</c:f>
              <c:numCache>
                <c:formatCode>#,##0.00</c:formatCode>
                <c:ptCount val="156"/>
                <c:pt idx="0">
                  <c:v>78.099999999999994</c:v>
                </c:pt>
                <c:pt idx="1">
                  <c:v>76.650000000000006</c:v>
                </c:pt>
                <c:pt idx="2">
                  <c:v>75.5</c:v>
                </c:pt>
                <c:pt idx="3">
                  <c:v>73.75</c:v>
                </c:pt>
                <c:pt idx="4">
                  <c:v>72.5</c:v>
                </c:pt>
                <c:pt idx="5">
                  <c:v>69.8</c:v>
                </c:pt>
                <c:pt idx="6">
                  <c:v>69.499999999999986</c:v>
                </c:pt>
                <c:pt idx="7">
                  <c:v>69.2</c:v>
                </c:pt>
                <c:pt idx="8">
                  <c:v>67.800000000000011</c:v>
                </c:pt>
                <c:pt idx="9">
                  <c:v>67.8</c:v>
                </c:pt>
                <c:pt idx="10">
                  <c:v>65.900000000000006</c:v>
                </c:pt>
                <c:pt idx="11">
                  <c:v>63.500000000000007</c:v>
                </c:pt>
                <c:pt idx="12">
                  <c:v>61.399999999999991</c:v>
                </c:pt>
                <c:pt idx="13">
                  <c:v>82.5</c:v>
                </c:pt>
                <c:pt idx="14">
                  <c:v>78.55</c:v>
                </c:pt>
                <c:pt idx="15">
                  <c:v>78.149999999999991</c:v>
                </c:pt>
                <c:pt idx="16">
                  <c:v>76.649999999999991</c:v>
                </c:pt>
                <c:pt idx="17">
                  <c:v>75.2</c:v>
                </c:pt>
                <c:pt idx="18">
                  <c:v>70.850000000000009</c:v>
                </c:pt>
                <c:pt idx="19">
                  <c:v>69.849999999999994</c:v>
                </c:pt>
                <c:pt idx="20">
                  <c:v>43.7</c:v>
                </c:pt>
                <c:pt idx="21">
                  <c:v>43.45</c:v>
                </c:pt>
                <c:pt idx="22">
                  <c:v>43.2</c:v>
                </c:pt>
                <c:pt idx="23">
                  <c:v>42.5</c:v>
                </c:pt>
                <c:pt idx="24">
                  <c:v>42.2</c:v>
                </c:pt>
                <c:pt idx="25">
                  <c:v>39.950000000000003</c:v>
                </c:pt>
                <c:pt idx="26">
                  <c:v>38.6</c:v>
                </c:pt>
                <c:pt idx="27">
                  <c:v>37.549999999999997</c:v>
                </c:pt>
                <c:pt idx="28">
                  <c:v>35.6</c:v>
                </c:pt>
                <c:pt idx="29">
                  <c:v>32.700000000000003</c:v>
                </c:pt>
                <c:pt idx="30">
                  <c:v>32.25</c:v>
                </c:pt>
                <c:pt idx="31">
                  <c:v>30.75</c:v>
                </c:pt>
                <c:pt idx="32">
                  <c:v>29.349999999999998</c:v>
                </c:pt>
                <c:pt idx="33">
                  <c:v>66.849999999999994</c:v>
                </c:pt>
                <c:pt idx="34">
                  <c:v>66.050000000000011</c:v>
                </c:pt>
                <c:pt idx="35">
                  <c:v>0</c:v>
                </c:pt>
                <c:pt idx="36">
                  <c:v>63.250000000000007</c:v>
                </c:pt>
                <c:pt idx="37">
                  <c:v>56.95</c:v>
                </c:pt>
                <c:pt idx="38">
                  <c:v>0</c:v>
                </c:pt>
                <c:pt idx="39">
                  <c:v>46.400000000000006</c:v>
                </c:pt>
                <c:pt idx="40">
                  <c:v>43.1</c:v>
                </c:pt>
                <c:pt idx="41">
                  <c:v>0</c:v>
                </c:pt>
                <c:pt idx="42">
                  <c:v>42.75</c:v>
                </c:pt>
                <c:pt idx="43">
                  <c:v>42.150000000000006</c:v>
                </c:pt>
                <c:pt idx="44">
                  <c:v>31.150000000000002</c:v>
                </c:pt>
                <c:pt idx="45">
                  <c:v>29.05</c:v>
                </c:pt>
                <c:pt idx="46">
                  <c:v>0</c:v>
                </c:pt>
                <c:pt idx="47">
                  <c:v>42.349999999999994</c:v>
                </c:pt>
                <c:pt idx="48">
                  <c:v>41.7</c:v>
                </c:pt>
                <c:pt idx="49">
                  <c:v>39.6</c:v>
                </c:pt>
                <c:pt idx="50">
                  <c:v>37.950000000000003</c:v>
                </c:pt>
                <c:pt idx="51">
                  <c:v>37.049999999999997</c:v>
                </c:pt>
                <c:pt idx="52">
                  <c:v>61.100000000000009</c:v>
                </c:pt>
                <c:pt idx="53">
                  <c:v>60.4</c:v>
                </c:pt>
                <c:pt idx="54">
                  <c:v>36.450000000000003</c:v>
                </c:pt>
                <c:pt idx="55">
                  <c:v>0</c:v>
                </c:pt>
                <c:pt idx="56">
                  <c:v>0</c:v>
                </c:pt>
                <c:pt idx="57">
                  <c:v>75.149999999999991</c:v>
                </c:pt>
                <c:pt idx="58">
                  <c:v>73.7</c:v>
                </c:pt>
                <c:pt idx="59">
                  <c:v>71.849999999999994</c:v>
                </c:pt>
                <c:pt idx="60">
                  <c:v>71.650000000000006</c:v>
                </c:pt>
                <c:pt idx="61">
                  <c:v>71.5</c:v>
                </c:pt>
                <c:pt idx="62">
                  <c:v>71.400000000000006</c:v>
                </c:pt>
                <c:pt idx="63">
                  <c:v>71.099999999999994</c:v>
                </c:pt>
                <c:pt idx="64">
                  <c:v>62.45</c:v>
                </c:pt>
                <c:pt idx="65">
                  <c:v>45.550000000000004</c:v>
                </c:pt>
                <c:pt idx="66">
                  <c:v>66.800000000000011</c:v>
                </c:pt>
                <c:pt idx="67">
                  <c:v>44.800000000000004</c:v>
                </c:pt>
                <c:pt idx="68">
                  <c:v>0</c:v>
                </c:pt>
                <c:pt idx="69">
                  <c:v>0</c:v>
                </c:pt>
                <c:pt idx="70">
                  <c:v>43.8</c:v>
                </c:pt>
                <c:pt idx="71">
                  <c:v>41</c:v>
                </c:pt>
                <c:pt idx="72">
                  <c:v>38.700000000000003</c:v>
                </c:pt>
                <c:pt idx="73">
                  <c:v>38.6</c:v>
                </c:pt>
                <c:pt idx="74">
                  <c:v>58.95</c:v>
                </c:pt>
                <c:pt idx="75">
                  <c:v>0</c:v>
                </c:pt>
                <c:pt idx="76">
                  <c:v>58.850000000000009</c:v>
                </c:pt>
                <c:pt idx="77">
                  <c:v>64.2</c:v>
                </c:pt>
                <c:pt idx="78">
                  <c:v>61.5</c:v>
                </c:pt>
                <c:pt idx="79">
                  <c:v>44.35</c:v>
                </c:pt>
                <c:pt idx="80">
                  <c:v>83.2</c:v>
                </c:pt>
                <c:pt idx="81">
                  <c:v>74.849999999999994</c:v>
                </c:pt>
                <c:pt idx="82">
                  <c:v>74.449999999999989</c:v>
                </c:pt>
                <c:pt idx="83">
                  <c:v>72.25</c:v>
                </c:pt>
                <c:pt idx="84">
                  <c:v>74.75</c:v>
                </c:pt>
                <c:pt idx="85">
                  <c:v>65.099999999999994</c:v>
                </c:pt>
                <c:pt idx="86">
                  <c:v>71.099999999999994</c:v>
                </c:pt>
                <c:pt idx="87">
                  <c:v>69.349999999999994</c:v>
                </c:pt>
                <c:pt idx="88">
                  <c:v>0</c:v>
                </c:pt>
                <c:pt idx="89">
                  <c:v>58.949999999999996</c:v>
                </c:pt>
                <c:pt idx="90">
                  <c:v>66.75</c:v>
                </c:pt>
                <c:pt idx="91">
                  <c:v>65.349999999999994</c:v>
                </c:pt>
                <c:pt idx="92">
                  <c:v>64.25</c:v>
                </c:pt>
                <c:pt idx="93">
                  <c:v>40.200000000000003</c:v>
                </c:pt>
                <c:pt idx="94">
                  <c:v>33.5</c:v>
                </c:pt>
                <c:pt idx="95">
                  <c:v>33.450000000000003</c:v>
                </c:pt>
                <c:pt idx="96">
                  <c:v>81.050000000000011</c:v>
                </c:pt>
                <c:pt idx="97">
                  <c:v>79.8</c:v>
                </c:pt>
                <c:pt idx="98">
                  <c:v>74.95</c:v>
                </c:pt>
                <c:pt idx="99">
                  <c:v>69.650000000000006</c:v>
                </c:pt>
                <c:pt idx="100">
                  <c:v>0</c:v>
                </c:pt>
                <c:pt idx="101">
                  <c:v>68.5</c:v>
                </c:pt>
                <c:pt idx="102">
                  <c:v>0</c:v>
                </c:pt>
                <c:pt idx="103">
                  <c:v>67.45</c:v>
                </c:pt>
                <c:pt idx="104">
                  <c:v>0</c:v>
                </c:pt>
                <c:pt idx="105">
                  <c:v>60.900000000000006</c:v>
                </c:pt>
                <c:pt idx="106">
                  <c:v>79.5</c:v>
                </c:pt>
                <c:pt idx="107">
                  <c:v>76.100000000000009</c:v>
                </c:pt>
                <c:pt idx="108">
                  <c:v>75.95</c:v>
                </c:pt>
                <c:pt idx="109">
                  <c:v>72.75</c:v>
                </c:pt>
                <c:pt idx="110">
                  <c:v>71.199999999999989</c:v>
                </c:pt>
                <c:pt idx="111">
                  <c:v>70.7</c:v>
                </c:pt>
                <c:pt idx="112">
                  <c:v>70.45</c:v>
                </c:pt>
                <c:pt idx="113">
                  <c:v>0</c:v>
                </c:pt>
                <c:pt idx="114">
                  <c:v>0</c:v>
                </c:pt>
                <c:pt idx="115">
                  <c:v>70.100000000000009</c:v>
                </c:pt>
                <c:pt idx="116">
                  <c:v>0</c:v>
                </c:pt>
                <c:pt idx="125">
                  <c:v>0</c:v>
                </c:pt>
                <c:pt idx="126">
                  <c:v>0</c:v>
                </c:pt>
                <c:pt idx="127">
                  <c:v>0</c:v>
                </c:pt>
                <c:pt idx="130">
                  <c:v>69.599999999999994</c:v>
                </c:pt>
                <c:pt idx="131">
                  <c:v>66.45</c:v>
                </c:pt>
                <c:pt idx="132">
                  <c:v>45.349999999999994</c:v>
                </c:pt>
                <c:pt idx="133">
                  <c:v>45.099999999999994</c:v>
                </c:pt>
                <c:pt idx="134">
                  <c:v>44.75</c:v>
                </c:pt>
                <c:pt idx="135">
                  <c:v>43.900000000000006</c:v>
                </c:pt>
                <c:pt idx="136">
                  <c:v>43.350000000000009</c:v>
                </c:pt>
                <c:pt idx="137">
                  <c:v>0</c:v>
                </c:pt>
                <c:pt idx="138">
                  <c:v>41</c:v>
                </c:pt>
                <c:pt idx="139">
                  <c:v>40.099999999999994</c:v>
                </c:pt>
                <c:pt idx="140">
                  <c:v>0</c:v>
                </c:pt>
                <c:pt idx="141">
                  <c:v>39.150000000000006</c:v>
                </c:pt>
                <c:pt idx="142">
                  <c:v>57.650000000000006</c:v>
                </c:pt>
                <c:pt idx="143">
                  <c:v>0</c:v>
                </c:pt>
                <c:pt idx="144">
                  <c:v>78.5</c:v>
                </c:pt>
                <c:pt idx="145">
                  <c:v>77.850000000000009</c:v>
                </c:pt>
                <c:pt idx="146">
                  <c:v>0</c:v>
                </c:pt>
              </c:numCache>
            </c:numRef>
          </c:val>
        </c:ser>
        <c:ser>
          <c:idx val="2"/>
          <c:order val="2"/>
          <c:tx>
            <c:strRef>
              <c:f>'Liste GYM'!$I$1</c:f>
              <c:strCache>
                <c:ptCount val="1"/>
                <c:pt idx="0">
                  <c:v>Deg SOL</c:v>
                </c:pt>
              </c:strCache>
            </c:strRef>
          </c:tx>
          <c:spPr>
            <a:solidFill>
              <a:srgbClr val="FFFFCC"/>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GYM'!$I$2:$I$157</c:f>
              <c:numCache>
                <c:formatCode>General</c:formatCode>
                <c:ptCount val="156"/>
                <c:pt idx="0">
                  <c:v>4</c:v>
                </c:pt>
                <c:pt idx="1">
                  <c:v>4</c:v>
                </c:pt>
                <c:pt idx="2">
                  <c:v>4</c:v>
                </c:pt>
                <c:pt idx="3">
                  <c:v>4</c:v>
                </c:pt>
                <c:pt idx="4">
                  <c:v>3</c:v>
                </c:pt>
                <c:pt idx="5">
                  <c:v>4</c:v>
                </c:pt>
                <c:pt idx="6">
                  <c:v>4</c:v>
                </c:pt>
                <c:pt idx="7">
                  <c:v>4</c:v>
                </c:pt>
                <c:pt idx="8">
                  <c:v>2</c:v>
                </c:pt>
                <c:pt idx="9">
                  <c:v>4</c:v>
                </c:pt>
                <c:pt idx="10">
                  <c:v>2</c:v>
                </c:pt>
                <c:pt idx="11">
                  <c:v>2</c:v>
                </c:pt>
                <c:pt idx="12">
                  <c:v>2</c:v>
                </c:pt>
                <c:pt idx="13">
                  <c:v>5</c:v>
                </c:pt>
                <c:pt idx="14">
                  <c:v>5</c:v>
                </c:pt>
                <c:pt idx="15">
                  <c:v>5</c:v>
                </c:pt>
                <c:pt idx="16">
                  <c:v>4</c:v>
                </c:pt>
                <c:pt idx="17">
                  <c:v>5</c:v>
                </c:pt>
                <c:pt idx="18">
                  <c:v>3</c:v>
                </c:pt>
                <c:pt idx="19">
                  <c:v>3</c:v>
                </c:pt>
                <c:pt idx="20">
                  <c:v>2</c:v>
                </c:pt>
                <c:pt idx="21">
                  <c:v>2</c:v>
                </c:pt>
                <c:pt idx="22">
                  <c:v>2</c:v>
                </c:pt>
                <c:pt idx="23">
                  <c:v>2</c:v>
                </c:pt>
                <c:pt idx="24">
                  <c:v>2</c:v>
                </c:pt>
                <c:pt idx="25">
                  <c:v>2</c:v>
                </c:pt>
                <c:pt idx="26">
                  <c:v>1</c:v>
                </c:pt>
                <c:pt idx="27">
                  <c:v>1</c:v>
                </c:pt>
                <c:pt idx="28">
                  <c:v>1</c:v>
                </c:pt>
                <c:pt idx="29">
                  <c:v>2</c:v>
                </c:pt>
                <c:pt idx="30">
                  <c:v>1</c:v>
                </c:pt>
                <c:pt idx="31">
                  <c:v>1</c:v>
                </c:pt>
                <c:pt idx="32">
                  <c:v>2</c:v>
                </c:pt>
                <c:pt idx="33">
                  <c:v>3</c:v>
                </c:pt>
                <c:pt idx="34">
                  <c:v>3</c:v>
                </c:pt>
                <c:pt idx="36">
                  <c:v>4</c:v>
                </c:pt>
                <c:pt idx="37">
                  <c:v>4</c:v>
                </c:pt>
                <c:pt idx="39">
                  <c:v>3</c:v>
                </c:pt>
                <c:pt idx="40">
                  <c:v>2</c:v>
                </c:pt>
                <c:pt idx="42">
                  <c:v>2</c:v>
                </c:pt>
                <c:pt idx="43">
                  <c:v>2</c:v>
                </c:pt>
                <c:pt idx="44">
                  <c:v>2</c:v>
                </c:pt>
                <c:pt idx="45">
                  <c:v>2</c:v>
                </c:pt>
                <c:pt idx="47">
                  <c:v>2</c:v>
                </c:pt>
                <c:pt idx="48">
                  <c:v>1</c:v>
                </c:pt>
                <c:pt idx="49">
                  <c:v>1</c:v>
                </c:pt>
                <c:pt idx="50">
                  <c:v>1</c:v>
                </c:pt>
                <c:pt idx="51">
                  <c:v>2</c:v>
                </c:pt>
                <c:pt idx="52">
                  <c:v>2</c:v>
                </c:pt>
                <c:pt idx="53">
                  <c:v>2</c:v>
                </c:pt>
                <c:pt idx="54">
                  <c:v>2</c:v>
                </c:pt>
                <c:pt idx="57">
                  <c:v>5</c:v>
                </c:pt>
                <c:pt idx="58">
                  <c:v>4</c:v>
                </c:pt>
                <c:pt idx="59">
                  <c:v>4</c:v>
                </c:pt>
                <c:pt idx="60">
                  <c:v>4</c:v>
                </c:pt>
                <c:pt idx="61">
                  <c:v>4</c:v>
                </c:pt>
                <c:pt idx="62">
                  <c:v>4</c:v>
                </c:pt>
                <c:pt idx="63">
                  <c:v>3</c:v>
                </c:pt>
                <c:pt idx="64">
                  <c:v>3</c:v>
                </c:pt>
                <c:pt idx="65">
                  <c:v>2</c:v>
                </c:pt>
                <c:pt idx="66">
                  <c:v>2</c:v>
                </c:pt>
                <c:pt idx="67">
                  <c:v>2</c:v>
                </c:pt>
                <c:pt idx="70">
                  <c:v>2</c:v>
                </c:pt>
                <c:pt idx="71">
                  <c:v>1</c:v>
                </c:pt>
                <c:pt idx="72">
                  <c:v>1</c:v>
                </c:pt>
                <c:pt idx="73">
                  <c:v>1</c:v>
                </c:pt>
                <c:pt idx="74">
                  <c:v>1</c:v>
                </c:pt>
                <c:pt idx="76">
                  <c:v>3</c:v>
                </c:pt>
                <c:pt idx="77">
                  <c:v>3</c:v>
                </c:pt>
                <c:pt idx="78">
                  <c:v>3</c:v>
                </c:pt>
                <c:pt idx="79">
                  <c:v>2</c:v>
                </c:pt>
                <c:pt idx="80">
                  <c:v>5</c:v>
                </c:pt>
                <c:pt idx="81">
                  <c:v>4</c:v>
                </c:pt>
                <c:pt idx="82">
                  <c:v>4</c:v>
                </c:pt>
                <c:pt idx="83">
                  <c:v>5</c:v>
                </c:pt>
                <c:pt idx="84">
                  <c:v>3</c:v>
                </c:pt>
                <c:pt idx="85">
                  <c:v>3</c:v>
                </c:pt>
                <c:pt idx="86">
                  <c:v>3</c:v>
                </c:pt>
                <c:pt idx="87">
                  <c:v>4</c:v>
                </c:pt>
                <c:pt idx="89">
                  <c:v>2</c:v>
                </c:pt>
                <c:pt idx="90">
                  <c:v>3</c:v>
                </c:pt>
                <c:pt idx="91">
                  <c:v>4</c:v>
                </c:pt>
                <c:pt idx="92">
                  <c:v>3</c:v>
                </c:pt>
                <c:pt idx="93">
                  <c:v>2</c:v>
                </c:pt>
                <c:pt idx="94">
                  <c:v>1</c:v>
                </c:pt>
                <c:pt idx="95">
                  <c:v>3</c:v>
                </c:pt>
                <c:pt idx="96">
                  <c:v>5</c:v>
                </c:pt>
                <c:pt idx="97">
                  <c:v>3</c:v>
                </c:pt>
                <c:pt idx="98">
                  <c:v>5</c:v>
                </c:pt>
                <c:pt idx="99">
                  <c:v>5</c:v>
                </c:pt>
                <c:pt idx="101">
                  <c:v>3</c:v>
                </c:pt>
                <c:pt idx="103">
                  <c:v>4</c:v>
                </c:pt>
                <c:pt idx="105">
                  <c:v>2</c:v>
                </c:pt>
                <c:pt idx="106">
                  <c:v>5</c:v>
                </c:pt>
                <c:pt idx="107">
                  <c:v>5</c:v>
                </c:pt>
                <c:pt idx="108">
                  <c:v>4</c:v>
                </c:pt>
                <c:pt idx="109">
                  <c:v>5</c:v>
                </c:pt>
                <c:pt idx="110">
                  <c:v>3</c:v>
                </c:pt>
                <c:pt idx="111">
                  <c:v>3</c:v>
                </c:pt>
                <c:pt idx="112">
                  <c:v>4</c:v>
                </c:pt>
                <c:pt idx="115">
                  <c:v>3</c:v>
                </c:pt>
                <c:pt idx="130">
                  <c:v>4</c:v>
                </c:pt>
                <c:pt idx="131">
                  <c:v>3</c:v>
                </c:pt>
                <c:pt idx="132">
                  <c:v>2</c:v>
                </c:pt>
                <c:pt idx="133">
                  <c:v>2</c:v>
                </c:pt>
                <c:pt idx="134">
                  <c:v>2</c:v>
                </c:pt>
                <c:pt idx="135">
                  <c:v>2</c:v>
                </c:pt>
                <c:pt idx="136">
                  <c:v>2</c:v>
                </c:pt>
                <c:pt idx="138">
                  <c:v>1</c:v>
                </c:pt>
                <c:pt idx="139">
                  <c:v>1</c:v>
                </c:pt>
                <c:pt idx="141">
                  <c:v>1</c:v>
                </c:pt>
                <c:pt idx="142">
                  <c:v>2</c:v>
                </c:pt>
                <c:pt idx="144" formatCode="0">
                  <c:v>4</c:v>
                </c:pt>
                <c:pt idx="145" formatCode="0">
                  <c:v>4</c:v>
                </c:pt>
              </c:numCache>
            </c:numRef>
          </c:val>
        </c:ser>
        <c:ser>
          <c:idx val="3"/>
          <c:order val="3"/>
          <c:tx>
            <c:strRef>
              <c:f>'Liste GYM'!$J$1</c:f>
              <c:strCache>
                <c:ptCount val="1"/>
                <c:pt idx="0">
                  <c:v>Note Maj SOL</c:v>
                </c:pt>
              </c:strCache>
            </c:strRef>
          </c:tx>
          <c:spPr>
            <a:solidFill>
              <a:srgbClr val="CCFFFF"/>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GYM'!$J$2:$J$157</c:f>
              <c:numCache>
                <c:formatCode>#,##0.00</c:formatCode>
                <c:ptCount val="156"/>
                <c:pt idx="0">
                  <c:v>13.1</c:v>
                </c:pt>
                <c:pt idx="1">
                  <c:v>13.5</c:v>
                </c:pt>
                <c:pt idx="2">
                  <c:v>12.5</c:v>
                </c:pt>
                <c:pt idx="3">
                  <c:v>13.2</c:v>
                </c:pt>
                <c:pt idx="4">
                  <c:v>12.2</c:v>
                </c:pt>
                <c:pt idx="5">
                  <c:v>12.3</c:v>
                </c:pt>
                <c:pt idx="6">
                  <c:v>12.9</c:v>
                </c:pt>
                <c:pt idx="7">
                  <c:v>12.2</c:v>
                </c:pt>
                <c:pt idx="8">
                  <c:v>10.9</c:v>
                </c:pt>
                <c:pt idx="9">
                  <c:v>12.4</c:v>
                </c:pt>
                <c:pt idx="10">
                  <c:v>10.9</c:v>
                </c:pt>
                <c:pt idx="11">
                  <c:v>10.9</c:v>
                </c:pt>
                <c:pt idx="12">
                  <c:v>10.3</c:v>
                </c:pt>
                <c:pt idx="13">
                  <c:v>14.55</c:v>
                </c:pt>
                <c:pt idx="14">
                  <c:v>14.65</c:v>
                </c:pt>
                <c:pt idx="15">
                  <c:v>13.9</c:v>
                </c:pt>
                <c:pt idx="16">
                  <c:v>13.3</c:v>
                </c:pt>
                <c:pt idx="17">
                  <c:v>13.25</c:v>
                </c:pt>
                <c:pt idx="18">
                  <c:v>11.35</c:v>
                </c:pt>
                <c:pt idx="19">
                  <c:v>11.35</c:v>
                </c:pt>
                <c:pt idx="20">
                  <c:v>11.3</c:v>
                </c:pt>
                <c:pt idx="21">
                  <c:v>11.1</c:v>
                </c:pt>
                <c:pt idx="22">
                  <c:v>10.5</c:v>
                </c:pt>
                <c:pt idx="23">
                  <c:v>10.199999999999999</c:v>
                </c:pt>
                <c:pt idx="24">
                  <c:v>10.7</c:v>
                </c:pt>
                <c:pt idx="25">
                  <c:v>9</c:v>
                </c:pt>
                <c:pt idx="26">
                  <c:v>10</c:v>
                </c:pt>
                <c:pt idx="27">
                  <c:v>9.1</c:v>
                </c:pt>
                <c:pt idx="28">
                  <c:v>9.5</c:v>
                </c:pt>
                <c:pt idx="29">
                  <c:v>10.6</c:v>
                </c:pt>
                <c:pt idx="30">
                  <c:v>8.8000000000000007</c:v>
                </c:pt>
                <c:pt idx="31">
                  <c:v>6.8</c:v>
                </c:pt>
                <c:pt idx="32">
                  <c:v>9.6</c:v>
                </c:pt>
                <c:pt idx="33">
                  <c:v>11.4</c:v>
                </c:pt>
                <c:pt idx="34">
                  <c:v>10.7</c:v>
                </c:pt>
                <c:pt idx="36">
                  <c:v>11.9</c:v>
                </c:pt>
                <c:pt idx="37">
                  <c:v>11.1</c:v>
                </c:pt>
                <c:pt idx="39">
                  <c:v>6.4</c:v>
                </c:pt>
                <c:pt idx="40">
                  <c:v>10.9</c:v>
                </c:pt>
                <c:pt idx="42">
                  <c:v>10.7</c:v>
                </c:pt>
                <c:pt idx="43">
                  <c:v>10.6</c:v>
                </c:pt>
                <c:pt idx="44">
                  <c:v>9.1999999999999993</c:v>
                </c:pt>
                <c:pt idx="45">
                  <c:v>6.8</c:v>
                </c:pt>
                <c:pt idx="47">
                  <c:v>10.9</c:v>
                </c:pt>
                <c:pt idx="48" formatCode="General">
                  <c:v>10.6</c:v>
                </c:pt>
                <c:pt idx="49" formatCode="General">
                  <c:v>10.5</c:v>
                </c:pt>
                <c:pt idx="50" formatCode="General">
                  <c:v>9.9</c:v>
                </c:pt>
                <c:pt idx="51">
                  <c:v>9.5</c:v>
                </c:pt>
                <c:pt idx="52">
                  <c:v>6.4</c:v>
                </c:pt>
                <c:pt idx="53">
                  <c:v>10</c:v>
                </c:pt>
                <c:pt idx="54" formatCode="General">
                  <c:v>9.3000000000000007</c:v>
                </c:pt>
                <c:pt idx="57">
                  <c:v>13.9</c:v>
                </c:pt>
                <c:pt idx="58">
                  <c:v>12.3</c:v>
                </c:pt>
                <c:pt idx="59">
                  <c:v>12.2</c:v>
                </c:pt>
                <c:pt idx="60">
                  <c:v>12.8</c:v>
                </c:pt>
                <c:pt idx="61">
                  <c:v>12.5</c:v>
                </c:pt>
                <c:pt idx="62">
                  <c:v>11.6</c:v>
                </c:pt>
                <c:pt idx="63">
                  <c:v>12</c:v>
                </c:pt>
                <c:pt idx="64">
                  <c:v>10.55</c:v>
                </c:pt>
                <c:pt idx="65">
                  <c:v>11.3</c:v>
                </c:pt>
                <c:pt idx="66">
                  <c:v>9.8000000000000007</c:v>
                </c:pt>
                <c:pt idx="67">
                  <c:v>10.9</c:v>
                </c:pt>
                <c:pt idx="70">
                  <c:v>11.5</c:v>
                </c:pt>
                <c:pt idx="71">
                  <c:v>10.1</c:v>
                </c:pt>
                <c:pt idx="72">
                  <c:v>9.6</c:v>
                </c:pt>
                <c:pt idx="73">
                  <c:v>9.6999999999999993</c:v>
                </c:pt>
                <c:pt idx="74" formatCode="0.00">
                  <c:v>8.9</c:v>
                </c:pt>
                <c:pt idx="76">
                  <c:v>10</c:v>
                </c:pt>
                <c:pt idx="77">
                  <c:v>10.199999999999999</c:v>
                </c:pt>
                <c:pt idx="78">
                  <c:v>6.7</c:v>
                </c:pt>
                <c:pt idx="79">
                  <c:v>10.5</c:v>
                </c:pt>
                <c:pt idx="80">
                  <c:v>14</c:v>
                </c:pt>
                <c:pt idx="81">
                  <c:v>11.5</c:v>
                </c:pt>
                <c:pt idx="82">
                  <c:v>12.1</c:v>
                </c:pt>
                <c:pt idx="83">
                  <c:v>12</c:v>
                </c:pt>
                <c:pt idx="84">
                  <c:v>11.65</c:v>
                </c:pt>
                <c:pt idx="85">
                  <c:v>11.3</c:v>
                </c:pt>
                <c:pt idx="86">
                  <c:v>11.95</c:v>
                </c:pt>
                <c:pt idx="87">
                  <c:v>11.2</c:v>
                </c:pt>
                <c:pt idx="89" formatCode="0.00">
                  <c:v>10</c:v>
                </c:pt>
                <c:pt idx="90">
                  <c:v>10.85</c:v>
                </c:pt>
                <c:pt idx="91">
                  <c:v>12.35</c:v>
                </c:pt>
                <c:pt idx="92">
                  <c:v>10.3</c:v>
                </c:pt>
                <c:pt idx="93">
                  <c:v>6.9</c:v>
                </c:pt>
                <c:pt idx="94">
                  <c:v>9.3000000000000007</c:v>
                </c:pt>
                <c:pt idx="95">
                  <c:v>0</c:v>
                </c:pt>
                <c:pt idx="96">
                  <c:v>14.2</c:v>
                </c:pt>
                <c:pt idx="97">
                  <c:v>12.3</c:v>
                </c:pt>
                <c:pt idx="98">
                  <c:v>13.9</c:v>
                </c:pt>
                <c:pt idx="99">
                  <c:v>12.6</c:v>
                </c:pt>
                <c:pt idx="101" formatCode="0.00">
                  <c:v>12.1</c:v>
                </c:pt>
                <c:pt idx="103">
                  <c:v>12.3</c:v>
                </c:pt>
                <c:pt idx="105">
                  <c:v>11.5</c:v>
                </c:pt>
                <c:pt idx="106">
                  <c:v>13.7</c:v>
                </c:pt>
                <c:pt idx="107">
                  <c:v>13.4</c:v>
                </c:pt>
                <c:pt idx="108">
                  <c:v>13.05</c:v>
                </c:pt>
                <c:pt idx="109">
                  <c:v>12.75</c:v>
                </c:pt>
                <c:pt idx="110">
                  <c:v>12</c:v>
                </c:pt>
                <c:pt idx="111">
                  <c:v>11.7</c:v>
                </c:pt>
                <c:pt idx="112">
                  <c:v>11.6</c:v>
                </c:pt>
                <c:pt idx="115">
                  <c:v>10.9</c:v>
                </c:pt>
                <c:pt idx="130">
                  <c:v>11.8</c:v>
                </c:pt>
                <c:pt idx="131">
                  <c:v>12.1</c:v>
                </c:pt>
                <c:pt idx="132">
                  <c:v>11.7</c:v>
                </c:pt>
                <c:pt idx="133">
                  <c:v>10.7</c:v>
                </c:pt>
                <c:pt idx="134">
                  <c:v>11.2</c:v>
                </c:pt>
                <c:pt idx="135" formatCode="0.00">
                  <c:v>11</c:v>
                </c:pt>
                <c:pt idx="136">
                  <c:v>10.4</c:v>
                </c:pt>
                <c:pt idx="138">
                  <c:v>10.1</c:v>
                </c:pt>
                <c:pt idx="139">
                  <c:v>10.1</c:v>
                </c:pt>
                <c:pt idx="141">
                  <c:v>10</c:v>
                </c:pt>
                <c:pt idx="142">
                  <c:v>11.2</c:v>
                </c:pt>
                <c:pt idx="144" formatCode="General">
                  <c:v>12.6</c:v>
                </c:pt>
                <c:pt idx="145" formatCode="General">
                  <c:v>12.85</c:v>
                </c:pt>
              </c:numCache>
            </c:numRef>
          </c:val>
        </c:ser>
        <c:ser>
          <c:idx val="4"/>
          <c:order val="4"/>
          <c:tx>
            <c:strRef>
              <c:f>'Liste GYM'!$K$1</c:f>
              <c:strCache>
                <c:ptCount val="1"/>
                <c:pt idx="0">
                  <c:v>Deg ARCONS</c:v>
                </c:pt>
              </c:strCache>
            </c:strRef>
          </c:tx>
          <c:spPr>
            <a:solidFill>
              <a:srgbClr val="660066"/>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GYM'!$K$2:$K$157</c:f>
              <c:numCache>
                <c:formatCode>General</c:formatCode>
                <c:ptCount val="156"/>
                <c:pt idx="0">
                  <c:v>4</c:v>
                </c:pt>
                <c:pt idx="1">
                  <c:v>3</c:v>
                </c:pt>
                <c:pt idx="2">
                  <c:v>4</c:v>
                </c:pt>
                <c:pt idx="3">
                  <c:v>4</c:v>
                </c:pt>
                <c:pt idx="4">
                  <c:v>3</c:v>
                </c:pt>
                <c:pt idx="5">
                  <c:v>3</c:v>
                </c:pt>
                <c:pt idx="6">
                  <c:v>3</c:v>
                </c:pt>
                <c:pt idx="7">
                  <c:v>4</c:v>
                </c:pt>
                <c:pt idx="8">
                  <c:v>3</c:v>
                </c:pt>
                <c:pt idx="9">
                  <c:v>2</c:v>
                </c:pt>
                <c:pt idx="10">
                  <c:v>3</c:v>
                </c:pt>
                <c:pt idx="11">
                  <c:v>2</c:v>
                </c:pt>
                <c:pt idx="12">
                  <c:v>2</c:v>
                </c:pt>
                <c:pt idx="13">
                  <c:v>4</c:v>
                </c:pt>
                <c:pt idx="14">
                  <c:v>4</c:v>
                </c:pt>
                <c:pt idx="15">
                  <c:v>4</c:v>
                </c:pt>
                <c:pt idx="16">
                  <c:v>3</c:v>
                </c:pt>
                <c:pt idx="17">
                  <c:v>4</c:v>
                </c:pt>
                <c:pt idx="18">
                  <c:v>4</c:v>
                </c:pt>
                <c:pt idx="19">
                  <c:v>3</c:v>
                </c:pt>
                <c:pt idx="33">
                  <c:v>4</c:v>
                </c:pt>
                <c:pt idx="34">
                  <c:v>4</c:v>
                </c:pt>
                <c:pt idx="36">
                  <c:v>3</c:v>
                </c:pt>
                <c:pt idx="37">
                  <c:v>3</c:v>
                </c:pt>
                <c:pt idx="39">
                  <c:v>3</c:v>
                </c:pt>
                <c:pt idx="52">
                  <c:v>3</c:v>
                </c:pt>
                <c:pt idx="53">
                  <c:v>3</c:v>
                </c:pt>
                <c:pt idx="57">
                  <c:v>3</c:v>
                </c:pt>
                <c:pt idx="58">
                  <c:v>4</c:v>
                </c:pt>
                <c:pt idx="59">
                  <c:v>4</c:v>
                </c:pt>
                <c:pt idx="60">
                  <c:v>3</c:v>
                </c:pt>
                <c:pt idx="61">
                  <c:v>3</c:v>
                </c:pt>
                <c:pt idx="62">
                  <c:v>3</c:v>
                </c:pt>
                <c:pt idx="63">
                  <c:v>3</c:v>
                </c:pt>
                <c:pt idx="64">
                  <c:v>3</c:v>
                </c:pt>
                <c:pt idx="66">
                  <c:v>2</c:v>
                </c:pt>
                <c:pt idx="74">
                  <c:v>1</c:v>
                </c:pt>
                <c:pt idx="76">
                  <c:v>3</c:v>
                </c:pt>
                <c:pt idx="77">
                  <c:v>3</c:v>
                </c:pt>
                <c:pt idx="78">
                  <c:v>3</c:v>
                </c:pt>
                <c:pt idx="80">
                  <c:v>5</c:v>
                </c:pt>
                <c:pt idx="81">
                  <c:v>4</c:v>
                </c:pt>
                <c:pt idx="82">
                  <c:v>4</c:v>
                </c:pt>
                <c:pt idx="83">
                  <c:v>3</c:v>
                </c:pt>
                <c:pt idx="84">
                  <c:v>4</c:v>
                </c:pt>
                <c:pt idx="85">
                  <c:v>2</c:v>
                </c:pt>
                <c:pt idx="86">
                  <c:v>3</c:v>
                </c:pt>
                <c:pt idx="87">
                  <c:v>4</c:v>
                </c:pt>
                <c:pt idx="89">
                  <c:v>1</c:v>
                </c:pt>
                <c:pt idx="90">
                  <c:v>3</c:v>
                </c:pt>
                <c:pt idx="91">
                  <c:v>3</c:v>
                </c:pt>
                <c:pt idx="92">
                  <c:v>3</c:v>
                </c:pt>
                <c:pt idx="95">
                  <c:v>3</c:v>
                </c:pt>
                <c:pt idx="96">
                  <c:v>5</c:v>
                </c:pt>
                <c:pt idx="97">
                  <c:v>5</c:v>
                </c:pt>
                <c:pt idx="98">
                  <c:v>5</c:v>
                </c:pt>
                <c:pt idx="99">
                  <c:v>3</c:v>
                </c:pt>
                <c:pt idx="101">
                  <c:v>3</c:v>
                </c:pt>
                <c:pt idx="103">
                  <c:v>4</c:v>
                </c:pt>
                <c:pt idx="105">
                  <c:v>2</c:v>
                </c:pt>
                <c:pt idx="106">
                  <c:v>4</c:v>
                </c:pt>
                <c:pt idx="107">
                  <c:v>4</c:v>
                </c:pt>
                <c:pt idx="108">
                  <c:v>3</c:v>
                </c:pt>
                <c:pt idx="109">
                  <c:v>3</c:v>
                </c:pt>
                <c:pt idx="110">
                  <c:v>3</c:v>
                </c:pt>
                <c:pt idx="111">
                  <c:v>3</c:v>
                </c:pt>
                <c:pt idx="112">
                  <c:v>3</c:v>
                </c:pt>
                <c:pt idx="115">
                  <c:v>3</c:v>
                </c:pt>
                <c:pt idx="130">
                  <c:v>3</c:v>
                </c:pt>
                <c:pt idx="131">
                  <c:v>3</c:v>
                </c:pt>
                <c:pt idx="142">
                  <c:v>2</c:v>
                </c:pt>
                <c:pt idx="144" formatCode="0">
                  <c:v>4</c:v>
                </c:pt>
                <c:pt idx="145" formatCode="0">
                  <c:v>3</c:v>
                </c:pt>
              </c:numCache>
            </c:numRef>
          </c:val>
        </c:ser>
        <c:ser>
          <c:idx val="5"/>
          <c:order val="5"/>
          <c:tx>
            <c:strRef>
              <c:f>'Liste GYM'!$L$1</c:f>
              <c:strCache>
                <c:ptCount val="1"/>
                <c:pt idx="0">
                  <c:v>Note Maj ARCONS</c:v>
                </c:pt>
              </c:strCache>
            </c:strRef>
          </c:tx>
          <c:spPr>
            <a:solidFill>
              <a:srgbClr val="FF8080"/>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GYM'!$L$2:$L$157</c:f>
              <c:numCache>
                <c:formatCode>#,##0.00</c:formatCode>
                <c:ptCount val="156"/>
                <c:pt idx="0">
                  <c:v>12.2</c:v>
                </c:pt>
                <c:pt idx="1">
                  <c:v>11.25</c:v>
                </c:pt>
                <c:pt idx="2">
                  <c:v>12.2</c:v>
                </c:pt>
                <c:pt idx="3">
                  <c:v>12.2</c:v>
                </c:pt>
                <c:pt idx="4">
                  <c:v>10.7</c:v>
                </c:pt>
                <c:pt idx="5">
                  <c:v>5.95</c:v>
                </c:pt>
                <c:pt idx="6">
                  <c:v>10</c:v>
                </c:pt>
                <c:pt idx="7">
                  <c:v>6.9</c:v>
                </c:pt>
                <c:pt idx="8">
                  <c:v>10.7</c:v>
                </c:pt>
                <c:pt idx="9">
                  <c:v>9.5500000000000007</c:v>
                </c:pt>
                <c:pt idx="10">
                  <c:v>11.1</c:v>
                </c:pt>
                <c:pt idx="11">
                  <c:v>9.8000000000000007</c:v>
                </c:pt>
                <c:pt idx="12">
                  <c:v>9.4499999999999993</c:v>
                </c:pt>
                <c:pt idx="13">
                  <c:v>12</c:v>
                </c:pt>
                <c:pt idx="14">
                  <c:v>12.15</c:v>
                </c:pt>
                <c:pt idx="15">
                  <c:v>12.25</c:v>
                </c:pt>
                <c:pt idx="16">
                  <c:v>11.8</c:v>
                </c:pt>
                <c:pt idx="17">
                  <c:v>11.85</c:v>
                </c:pt>
                <c:pt idx="18">
                  <c:v>11.75</c:v>
                </c:pt>
                <c:pt idx="19">
                  <c:v>11.3</c:v>
                </c:pt>
                <c:pt idx="33">
                  <c:v>11</c:v>
                </c:pt>
                <c:pt idx="34">
                  <c:v>11.3</c:v>
                </c:pt>
                <c:pt idx="36">
                  <c:v>10.55</c:v>
                </c:pt>
                <c:pt idx="37">
                  <c:v>10.9</c:v>
                </c:pt>
                <c:pt idx="39">
                  <c:v>10.8</c:v>
                </c:pt>
                <c:pt idx="52">
                  <c:v>10.8</c:v>
                </c:pt>
                <c:pt idx="53">
                  <c:v>10.199999999999999</c:v>
                </c:pt>
                <c:pt idx="57">
                  <c:v>10.85</c:v>
                </c:pt>
                <c:pt idx="58">
                  <c:v>11.85</c:v>
                </c:pt>
                <c:pt idx="59">
                  <c:v>11.45</c:v>
                </c:pt>
                <c:pt idx="60">
                  <c:v>11.3</c:v>
                </c:pt>
                <c:pt idx="61">
                  <c:v>11.65</c:v>
                </c:pt>
                <c:pt idx="62">
                  <c:v>11.3</c:v>
                </c:pt>
                <c:pt idx="63">
                  <c:v>11.35</c:v>
                </c:pt>
                <c:pt idx="64">
                  <c:v>11.15</c:v>
                </c:pt>
                <c:pt idx="66">
                  <c:v>9.4499999999999993</c:v>
                </c:pt>
                <c:pt idx="74" formatCode="0.00">
                  <c:v>8.75</c:v>
                </c:pt>
                <c:pt idx="76">
                  <c:v>6.35</c:v>
                </c:pt>
                <c:pt idx="77">
                  <c:v>10.3</c:v>
                </c:pt>
                <c:pt idx="78">
                  <c:v>10.45</c:v>
                </c:pt>
                <c:pt idx="80">
                  <c:v>12.9</c:v>
                </c:pt>
                <c:pt idx="81">
                  <c:v>11.85</c:v>
                </c:pt>
                <c:pt idx="82">
                  <c:v>11.3</c:v>
                </c:pt>
                <c:pt idx="83">
                  <c:v>10.85</c:v>
                </c:pt>
                <c:pt idx="84">
                  <c:v>12.75</c:v>
                </c:pt>
                <c:pt idx="85">
                  <c:v>9</c:v>
                </c:pt>
                <c:pt idx="86">
                  <c:v>11.4</c:v>
                </c:pt>
                <c:pt idx="87">
                  <c:v>11.65</c:v>
                </c:pt>
                <c:pt idx="89" formatCode="0.00">
                  <c:v>8.85</c:v>
                </c:pt>
                <c:pt idx="90">
                  <c:v>10.15</c:v>
                </c:pt>
                <c:pt idx="91">
                  <c:v>11.3</c:v>
                </c:pt>
                <c:pt idx="92">
                  <c:v>11.5</c:v>
                </c:pt>
                <c:pt idx="95">
                  <c:v>0</c:v>
                </c:pt>
                <c:pt idx="96">
                  <c:v>13.45</c:v>
                </c:pt>
                <c:pt idx="97">
                  <c:v>12.3</c:v>
                </c:pt>
                <c:pt idx="98">
                  <c:v>6.9</c:v>
                </c:pt>
                <c:pt idx="99">
                  <c:v>6.6</c:v>
                </c:pt>
                <c:pt idx="101" formatCode="0.00">
                  <c:v>10.25</c:v>
                </c:pt>
                <c:pt idx="103">
                  <c:v>5.4</c:v>
                </c:pt>
                <c:pt idx="105">
                  <c:v>6.3</c:v>
                </c:pt>
                <c:pt idx="106">
                  <c:v>12.25</c:v>
                </c:pt>
                <c:pt idx="107">
                  <c:v>11.2</c:v>
                </c:pt>
                <c:pt idx="108">
                  <c:v>11.85</c:v>
                </c:pt>
                <c:pt idx="109">
                  <c:v>11.3</c:v>
                </c:pt>
                <c:pt idx="110">
                  <c:v>11</c:v>
                </c:pt>
                <c:pt idx="111">
                  <c:v>11.3</c:v>
                </c:pt>
                <c:pt idx="112">
                  <c:v>10.8</c:v>
                </c:pt>
                <c:pt idx="115">
                  <c:v>10.85</c:v>
                </c:pt>
                <c:pt idx="130">
                  <c:v>11.1</c:v>
                </c:pt>
                <c:pt idx="131">
                  <c:v>11.65</c:v>
                </c:pt>
                <c:pt idx="142">
                  <c:v>6.5</c:v>
                </c:pt>
                <c:pt idx="144" formatCode="General">
                  <c:v>11.7</c:v>
                </c:pt>
                <c:pt idx="145" formatCode="General">
                  <c:v>11.5</c:v>
                </c:pt>
              </c:numCache>
            </c:numRef>
          </c:val>
        </c:ser>
        <c:ser>
          <c:idx val="6"/>
          <c:order val="6"/>
          <c:tx>
            <c:strRef>
              <c:f>'Liste GYM'!$M$1</c:f>
              <c:strCache>
                <c:ptCount val="1"/>
                <c:pt idx="0">
                  <c:v>Deg ANNEAUX</c:v>
                </c:pt>
              </c:strCache>
            </c:strRef>
          </c:tx>
          <c:spPr>
            <a:solidFill>
              <a:srgbClr val="0066CC"/>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GYM'!$M$2:$M$157</c:f>
              <c:numCache>
                <c:formatCode>General</c:formatCode>
                <c:ptCount val="156"/>
                <c:pt idx="0">
                  <c:v>4</c:v>
                </c:pt>
                <c:pt idx="1">
                  <c:v>3</c:v>
                </c:pt>
                <c:pt idx="2">
                  <c:v>2</c:v>
                </c:pt>
                <c:pt idx="3">
                  <c:v>2</c:v>
                </c:pt>
                <c:pt idx="4">
                  <c:v>2</c:v>
                </c:pt>
                <c:pt idx="5">
                  <c:v>3</c:v>
                </c:pt>
                <c:pt idx="6">
                  <c:v>2</c:v>
                </c:pt>
                <c:pt idx="7">
                  <c:v>3</c:v>
                </c:pt>
                <c:pt idx="8">
                  <c:v>2</c:v>
                </c:pt>
                <c:pt idx="9">
                  <c:v>3</c:v>
                </c:pt>
                <c:pt idx="10">
                  <c:v>1</c:v>
                </c:pt>
                <c:pt idx="11">
                  <c:v>1</c:v>
                </c:pt>
                <c:pt idx="12">
                  <c:v>1</c:v>
                </c:pt>
                <c:pt idx="13">
                  <c:v>4</c:v>
                </c:pt>
                <c:pt idx="14">
                  <c:v>4</c:v>
                </c:pt>
                <c:pt idx="15">
                  <c:v>4</c:v>
                </c:pt>
                <c:pt idx="16">
                  <c:v>4</c:v>
                </c:pt>
                <c:pt idx="17">
                  <c:v>4</c:v>
                </c:pt>
                <c:pt idx="18">
                  <c:v>4</c:v>
                </c:pt>
                <c:pt idx="19">
                  <c:v>4</c:v>
                </c:pt>
                <c:pt idx="33">
                  <c:v>3</c:v>
                </c:pt>
                <c:pt idx="34">
                  <c:v>3</c:v>
                </c:pt>
                <c:pt idx="36">
                  <c:v>4</c:v>
                </c:pt>
                <c:pt idx="37">
                  <c:v>3</c:v>
                </c:pt>
                <c:pt idx="39">
                  <c:v>3</c:v>
                </c:pt>
                <c:pt idx="52">
                  <c:v>3</c:v>
                </c:pt>
                <c:pt idx="53">
                  <c:v>3</c:v>
                </c:pt>
                <c:pt idx="57">
                  <c:v>3</c:v>
                </c:pt>
                <c:pt idx="58">
                  <c:v>4</c:v>
                </c:pt>
                <c:pt idx="59">
                  <c:v>4</c:v>
                </c:pt>
                <c:pt idx="60">
                  <c:v>3</c:v>
                </c:pt>
                <c:pt idx="61">
                  <c:v>3</c:v>
                </c:pt>
                <c:pt idx="62">
                  <c:v>3</c:v>
                </c:pt>
                <c:pt idx="63">
                  <c:v>3</c:v>
                </c:pt>
                <c:pt idx="64">
                  <c:v>3</c:v>
                </c:pt>
                <c:pt idx="66">
                  <c:v>3</c:v>
                </c:pt>
                <c:pt idx="74">
                  <c:v>1</c:v>
                </c:pt>
                <c:pt idx="76">
                  <c:v>2</c:v>
                </c:pt>
                <c:pt idx="77">
                  <c:v>3</c:v>
                </c:pt>
                <c:pt idx="78">
                  <c:v>3</c:v>
                </c:pt>
                <c:pt idx="80">
                  <c:v>5</c:v>
                </c:pt>
                <c:pt idx="81">
                  <c:v>4</c:v>
                </c:pt>
                <c:pt idx="82">
                  <c:v>3</c:v>
                </c:pt>
                <c:pt idx="83">
                  <c:v>4</c:v>
                </c:pt>
                <c:pt idx="84">
                  <c:v>3</c:v>
                </c:pt>
                <c:pt idx="85">
                  <c:v>2</c:v>
                </c:pt>
                <c:pt idx="86">
                  <c:v>3</c:v>
                </c:pt>
                <c:pt idx="87">
                  <c:v>4</c:v>
                </c:pt>
                <c:pt idx="89">
                  <c:v>1</c:v>
                </c:pt>
                <c:pt idx="90">
                  <c:v>3</c:v>
                </c:pt>
                <c:pt idx="91">
                  <c:v>3</c:v>
                </c:pt>
                <c:pt idx="92">
                  <c:v>3</c:v>
                </c:pt>
                <c:pt idx="95">
                  <c:v>3</c:v>
                </c:pt>
                <c:pt idx="96">
                  <c:v>5</c:v>
                </c:pt>
                <c:pt idx="97">
                  <c:v>5</c:v>
                </c:pt>
                <c:pt idx="98">
                  <c:v>4</c:v>
                </c:pt>
                <c:pt idx="99">
                  <c:v>2</c:v>
                </c:pt>
                <c:pt idx="101">
                  <c:v>1</c:v>
                </c:pt>
                <c:pt idx="103">
                  <c:v>2</c:v>
                </c:pt>
                <c:pt idx="105">
                  <c:v>2</c:v>
                </c:pt>
                <c:pt idx="106">
                  <c:v>4</c:v>
                </c:pt>
                <c:pt idx="107">
                  <c:v>4</c:v>
                </c:pt>
                <c:pt idx="108">
                  <c:v>3</c:v>
                </c:pt>
                <c:pt idx="109">
                  <c:v>4</c:v>
                </c:pt>
                <c:pt idx="110">
                  <c:v>3</c:v>
                </c:pt>
                <c:pt idx="111">
                  <c:v>3</c:v>
                </c:pt>
                <c:pt idx="112">
                  <c:v>3</c:v>
                </c:pt>
                <c:pt idx="115">
                  <c:v>3</c:v>
                </c:pt>
                <c:pt idx="130">
                  <c:v>3</c:v>
                </c:pt>
                <c:pt idx="131">
                  <c:v>3</c:v>
                </c:pt>
                <c:pt idx="142">
                  <c:v>1</c:v>
                </c:pt>
                <c:pt idx="144" formatCode="0">
                  <c:v>4</c:v>
                </c:pt>
                <c:pt idx="145" formatCode="0">
                  <c:v>4</c:v>
                </c:pt>
              </c:numCache>
            </c:numRef>
          </c:val>
        </c:ser>
        <c:ser>
          <c:idx val="7"/>
          <c:order val="7"/>
          <c:tx>
            <c:strRef>
              <c:f>'Liste GYM'!$N$1</c:f>
              <c:strCache>
                <c:ptCount val="1"/>
                <c:pt idx="0">
                  <c:v> NoteMaj ANNEAUX</c:v>
                </c:pt>
              </c:strCache>
            </c:strRef>
          </c:tx>
          <c:spPr>
            <a:solidFill>
              <a:srgbClr val="CCCCFF"/>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GYM'!$N$2:$N$157</c:f>
              <c:numCache>
                <c:formatCode>#,##0.00</c:formatCode>
                <c:ptCount val="156"/>
                <c:pt idx="0">
                  <c:v>12.9</c:v>
                </c:pt>
                <c:pt idx="1">
                  <c:v>12.45</c:v>
                </c:pt>
                <c:pt idx="2">
                  <c:v>10.95</c:v>
                </c:pt>
                <c:pt idx="3">
                  <c:v>10.75</c:v>
                </c:pt>
                <c:pt idx="4">
                  <c:v>10.9</c:v>
                </c:pt>
                <c:pt idx="5">
                  <c:v>12.2</c:v>
                </c:pt>
                <c:pt idx="6">
                  <c:v>10.95</c:v>
                </c:pt>
                <c:pt idx="7">
                  <c:v>12.2</c:v>
                </c:pt>
                <c:pt idx="8">
                  <c:v>10.8</c:v>
                </c:pt>
                <c:pt idx="9">
                  <c:v>10.199999999999999</c:v>
                </c:pt>
                <c:pt idx="10">
                  <c:v>10.199999999999999</c:v>
                </c:pt>
                <c:pt idx="11">
                  <c:v>10.4</c:v>
                </c:pt>
                <c:pt idx="12">
                  <c:v>9.9</c:v>
                </c:pt>
                <c:pt idx="13">
                  <c:v>13.5</c:v>
                </c:pt>
                <c:pt idx="14">
                  <c:v>13.7</c:v>
                </c:pt>
                <c:pt idx="15">
                  <c:v>12.85</c:v>
                </c:pt>
                <c:pt idx="16">
                  <c:v>13.45</c:v>
                </c:pt>
                <c:pt idx="17">
                  <c:v>12.85</c:v>
                </c:pt>
                <c:pt idx="18">
                  <c:v>13.3</c:v>
                </c:pt>
                <c:pt idx="19">
                  <c:v>11.5</c:v>
                </c:pt>
                <c:pt idx="33">
                  <c:v>11.35</c:v>
                </c:pt>
                <c:pt idx="34">
                  <c:v>11.7</c:v>
                </c:pt>
                <c:pt idx="36">
                  <c:v>12.3</c:v>
                </c:pt>
                <c:pt idx="37">
                  <c:v>12.05</c:v>
                </c:pt>
                <c:pt idx="39">
                  <c:v>11.5</c:v>
                </c:pt>
                <c:pt idx="52">
                  <c:v>12</c:v>
                </c:pt>
                <c:pt idx="53">
                  <c:v>10.9</c:v>
                </c:pt>
                <c:pt idx="57">
                  <c:v>11.95</c:v>
                </c:pt>
                <c:pt idx="58">
                  <c:v>12.55</c:v>
                </c:pt>
                <c:pt idx="59">
                  <c:v>12.45</c:v>
                </c:pt>
                <c:pt idx="60">
                  <c:v>12.05</c:v>
                </c:pt>
                <c:pt idx="61">
                  <c:v>12.4</c:v>
                </c:pt>
                <c:pt idx="62">
                  <c:v>12.3</c:v>
                </c:pt>
                <c:pt idx="63">
                  <c:v>12.5</c:v>
                </c:pt>
                <c:pt idx="64">
                  <c:v>11.15</c:v>
                </c:pt>
                <c:pt idx="66">
                  <c:v>11.5</c:v>
                </c:pt>
                <c:pt idx="74" formatCode="0.00">
                  <c:v>9.8000000000000007</c:v>
                </c:pt>
                <c:pt idx="76">
                  <c:v>10.75</c:v>
                </c:pt>
                <c:pt idx="77">
                  <c:v>11.15</c:v>
                </c:pt>
                <c:pt idx="78">
                  <c:v>11.6</c:v>
                </c:pt>
                <c:pt idx="80">
                  <c:v>14.15</c:v>
                </c:pt>
                <c:pt idx="81">
                  <c:v>12.75</c:v>
                </c:pt>
                <c:pt idx="82">
                  <c:v>11.75</c:v>
                </c:pt>
                <c:pt idx="83">
                  <c:v>12.6</c:v>
                </c:pt>
                <c:pt idx="84">
                  <c:v>12.3</c:v>
                </c:pt>
                <c:pt idx="85">
                  <c:v>10.199999999999999</c:v>
                </c:pt>
                <c:pt idx="86">
                  <c:v>12.45</c:v>
                </c:pt>
                <c:pt idx="87">
                  <c:v>11.75</c:v>
                </c:pt>
                <c:pt idx="89" formatCode="0.00">
                  <c:v>9.6999999999999993</c:v>
                </c:pt>
                <c:pt idx="90">
                  <c:v>12.05</c:v>
                </c:pt>
                <c:pt idx="91">
                  <c:v>12</c:v>
                </c:pt>
                <c:pt idx="92">
                  <c:v>11.5</c:v>
                </c:pt>
                <c:pt idx="95">
                  <c:v>12.3</c:v>
                </c:pt>
                <c:pt idx="96">
                  <c:v>13.05</c:v>
                </c:pt>
                <c:pt idx="97">
                  <c:v>12.55</c:v>
                </c:pt>
                <c:pt idx="98">
                  <c:v>13.35</c:v>
                </c:pt>
                <c:pt idx="99">
                  <c:v>11.35</c:v>
                </c:pt>
                <c:pt idx="101" formatCode="0.00">
                  <c:v>9.9499999999999993</c:v>
                </c:pt>
                <c:pt idx="103">
                  <c:v>11.05</c:v>
                </c:pt>
                <c:pt idx="105">
                  <c:v>9.9499999999999993</c:v>
                </c:pt>
                <c:pt idx="106">
                  <c:v>13.15</c:v>
                </c:pt>
                <c:pt idx="107">
                  <c:v>13.4</c:v>
                </c:pt>
                <c:pt idx="108">
                  <c:v>12.1</c:v>
                </c:pt>
                <c:pt idx="109">
                  <c:v>12.3</c:v>
                </c:pt>
                <c:pt idx="110">
                  <c:v>12.25</c:v>
                </c:pt>
                <c:pt idx="111">
                  <c:v>12.2</c:v>
                </c:pt>
                <c:pt idx="112">
                  <c:v>12.3</c:v>
                </c:pt>
                <c:pt idx="115">
                  <c:v>12.45</c:v>
                </c:pt>
                <c:pt idx="130">
                  <c:v>12.35</c:v>
                </c:pt>
                <c:pt idx="131">
                  <c:v>12.25</c:v>
                </c:pt>
                <c:pt idx="142">
                  <c:v>9.4</c:v>
                </c:pt>
                <c:pt idx="144" formatCode="General">
                  <c:v>13.6</c:v>
                </c:pt>
                <c:pt idx="145" formatCode="General">
                  <c:v>13.45</c:v>
                </c:pt>
              </c:numCache>
            </c:numRef>
          </c:val>
        </c:ser>
        <c:ser>
          <c:idx val="8"/>
          <c:order val="8"/>
          <c:tx>
            <c:strRef>
              <c:f>'Liste GYM'!$O$1</c:f>
              <c:strCache>
                <c:ptCount val="1"/>
                <c:pt idx="0">
                  <c:v>Deg SAUT</c:v>
                </c:pt>
              </c:strCache>
            </c:strRef>
          </c:tx>
          <c:spPr>
            <a:solidFill>
              <a:srgbClr val="00CCFF"/>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GYM'!$O$2:$O$157</c:f>
              <c:numCache>
                <c:formatCode>General</c:formatCode>
                <c:ptCount val="156"/>
                <c:pt idx="0">
                  <c:v>4</c:v>
                </c:pt>
                <c:pt idx="1">
                  <c:v>4</c:v>
                </c:pt>
                <c:pt idx="2">
                  <c:v>4</c:v>
                </c:pt>
                <c:pt idx="3">
                  <c:v>4</c:v>
                </c:pt>
                <c:pt idx="4">
                  <c:v>4</c:v>
                </c:pt>
                <c:pt idx="5">
                  <c:v>4</c:v>
                </c:pt>
                <c:pt idx="6">
                  <c:v>4</c:v>
                </c:pt>
                <c:pt idx="7">
                  <c:v>4</c:v>
                </c:pt>
                <c:pt idx="8">
                  <c:v>4</c:v>
                </c:pt>
                <c:pt idx="9">
                  <c:v>4</c:v>
                </c:pt>
                <c:pt idx="10">
                  <c:v>3</c:v>
                </c:pt>
                <c:pt idx="11">
                  <c:v>3</c:v>
                </c:pt>
                <c:pt idx="12">
                  <c:v>3</c:v>
                </c:pt>
                <c:pt idx="13">
                  <c:v>5</c:v>
                </c:pt>
                <c:pt idx="14">
                  <c:v>5</c:v>
                </c:pt>
                <c:pt idx="15">
                  <c:v>5</c:v>
                </c:pt>
                <c:pt idx="16">
                  <c:v>5</c:v>
                </c:pt>
                <c:pt idx="17">
                  <c:v>4</c:v>
                </c:pt>
                <c:pt idx="18">
                  <c:v>3</c:v>
                </c:pt>
                <c:pt idx="19">
                  <c:v>5</c:v>
                </c:pt>
                <c:pt idx="20">
                  <c:v>2</c:v>
                </c:pt>
                <c:pt idx="21">
                  <c:v>2</c:v>
                </c:pt>
                <c:pt idx="22">
                  <c:v>2</c:v>
                </c:pt>
                <c:pt idx="23">
                  <c:v>2</c:v>
                </c:pt>
                <c:pt idx="24">
                  <c:v>2</c:v>
                </c:pt>
                <c:pt idx="25">
                  <c:v>2</c:v>
                </c:pt>
                <c:pt idx="26">
                  <c:v>1</c:v>
                </c:pt>
                <c:pt idx="27">
                  <c:v>1</c:v>
                </c:pt>
                <c:pt idx="28">
                  <c:v>1</c:v>
                </c:pt>
                <c:pt idx="29">
                  <c:v>2</c:v>
                </c:pt>
                <c:pt idx="30">
                  <c:v>1</c:v>
                </c:pt>
                <c:pt idx="31">
                  <c:v>1</c:v>
                </c:pt>
                <c:pt idx="32">
                  <c:v>2</c:v>
                </c:pt>
                <c:pt idx="33">
                  <c:v>4</c:v>
                </c:pt>
                <c:pt idx="34">
                  <c:v>3</c:v>
                </c:pt>
                <c:pt idx="36">
                  <c:v>4</c:v>
                </c:pt>
                <c:pt idx="37">
                  <c:v>3</c:v>
                </c:pt>
                <c:pt idx="39">
                  <c:v>4</c:v>
                </c:pt>
                <c:pt idx="40">
                  <c:v>2</c:v>
                </c:pt>
                <c:pt idx="42">
                  <c:v>2</c:v>
                </c:pt>
                <c:pt idx="43">
                  <c:v>2</c:v>
                </c:pt>
                <c:pt idx="44">
                  <c:v>2</c:v>
                </c:pt>
                <c:pt idx="45">
                  <c:v>2</c:v>
                </c:pt>
                <c:pt idx="47">
                  <c:v>2</c:v>
                </c:pt>
                <c:pt idx="48">
                  <c:v>1</c:v>
                </c:pt>
                <c:pt idx="49">
                  <c:v>1</c:v>
                </c:pt>
                <c:pt idx="50">
                  <c:v>1</c:v>
                </c:pt>
                <c:pt idx="51">
                  <c:v>2</c:v>
                </c:pt>
                <c:pt idx="52">
                  <c:v>3</c:v>
                </c:pt>
                <c:pt idx="53">
                  <c:v>3</c:v>
                </c:pt>
                <c:pt idx="54" formatCode="0">
                  <c:v>2</c:v>
                </c:pt>
                <c:pt idx="57">
                  <c:v>4</c:v>
                </c:pt>
                <c:pt idx="58">
                  <c:v>4</c:v>
                </c:pt>
                <c:pt idx="59">
                  <c:v>4</c:v>
                </c:pt>
                <c:pt idx="60">
                  <c:v>5</c:v>
                </c:pt>
                <c:pt idx="61">
                  <c:v>4</c:v>
                </c:pt>
                <c:pt idx="62">
                  <c:v>5</c:v>
                </c:pt>
                <c:pt idx="63">
                  <c:v>4</c:v>
                </c:pt>
                <c:pt idx="64">
                  <c:v>3</c:v>
                </c:pt>
                <c:pt idx="65">
                  <c:v>2</c:v>
                </c:pt>
                <c:pt idx="66">
                  <c:v>4</c:v>
                </c:pt>
                <c:pt idx="67">
                  <c:v>2</c:v>
                </c:pt>
                <c:pt idx="70">
                  <c:v>2</c:v>
                </c:pt>
                <c:pt idx="71">
                  <c:v>1</c:v>
                </c:pt>
                <c:pt idx="72">
                  <c:v>1</c:v>
                </c:pt>
                <c:pt idx="73">
                  <c:v>1</c:v>
                </c:pt>
                <c:pt idx="74">
                  <c:v>3</c:v>
                </c:pt>
                <c:pt idx="76">
                  <c:v>4</c:v>
                </c:pt>
                <c:pt idx="77">
                  <c:v>4</c:v>
                </c:pt>
                <c:pt idx="78">
                  <c:v>2</c:v>
                </c:pt>
                <c:pt idx="79">
                  <c:v>2</c:v>
                </c:pt>
                <c:pt idx="80">
                  <c:v>4</c:v>
                </c:pt>
                <c:pt idx="81">
                  <c:v>4</c:v>
                </c:pt>
                <c:pt idx="82">
                  <c:v>4</c:v>
                </c:pt>
                <c:pt idx="83">
                  <c:v>4</c:v>
                </c:pt>
                <c:pt idx="84">
                  <c:v>4</c:v>
                </c:pt>
                <c:pt idx="85">
                  <c:v>3</c:v>
                </c:pt>
                <c:pt idx="86">
                  <c:v>4</c:v>
                </c:pt>
                <c:pt idx="87">
                  <c:v>4</c:v>
                </c:pt>
                <c:pt idx="89">
                  <c:v>2</c:v>
                </c:pt>
                <c:pt idx="90">
                  <c:v>4</c:v>
                </c:pt>
                <c:pt idx="91">
                  <c:v>4</c:v>
                </c:pt>
                <c:pt idx="92">
                  <c:v>3</c:v>
                </c:pt>
                <c:pt idx="93">
                  <c:v>2</c:v>
                </c:pt>
                <c:pt idx="94">
                  <c:v>1</c:v>
                </c:pt>
                <c:pt idx="95">
                  <c:v>3</c:v>
                </c:pt>
                <c:pt idx="96">
                  <c:v>4</c:v>
                </c:pt>
                <c:pt idx="97">
                  <c:v>4</c:v>
                </c:pt>
                <c:pt idx="98">
                  <c:v>4</c:v>
                </c:pt>
                <c:pt idx="99">
                  <c:v>4</c:v>
                </c:pt>
                <c:pt idx="101">
                  <c:v>4</c:v>
                </c:pt>
                <c:pt idx="103">
                  <c:v>4</c:v>
                </c:pt>
                <c:pt idx="105">
                  <c:v>3</c:v>
                </c:pt>
                <c:pt idx="106">
                  <c:v>5</c:v>
                </c:pt>
                <c:pt idx="107">
                  <c:v>5</c:v>
                </c:pt>
                <c:pt idx="108">
                  <c:v>5</c:v>
                </c:pt>
                <c:pt idx="109">
                  <c:v>5</c:v>
                </c:pt>
                <c:pt idx="110">
                  <c:v>5</c:v>
                </c:pt>
                <c:pt idx="111">
                  <c:v>4</c:v>
                </c:pt>
                <c:pt idx="112">
                  <c:v>5</c:v>
                </c:pt>
                <c:pt idx="115">
                  <c:v>5</c:v>
                </c:pt>
                <c:pt idx="130">
                  <c:v>4</c:v>
                </c:pt>
                <c:pt idx="131">
                  <c:v>4</c:v>
                </c:pt>
                <c:pt idx="132">
                  <c:v>2</c:v>
                </c:pt>
                <c:pt idx="133">
                  <c:v>2</c:v>
                </c:pt>
                <c:pt idx="134">
                  <c:v>2</c:v>
                </c:pt>
                <c:pt idx="135">
                  <c:v>2</c:v>
                </c:pt>
                <c:pt idx="136">
                  <c:v>2</c:v>
                </c:pt>
                <c:pt idx="138">
                  <c:v>1</c:v>
                </c:pt>
                <c:pt idx="139">
                  <c:v>1</c:v>
                </c:pt>
                <c:pt idx="141">
                  <c:v>1</c:v>
                </c:pt>
                <c:pt idx="142">
                  <c:v>4</c:v>
                </c:pt>
                <c:pt idx="144" formatCode="0">
                  <c:v>5</c:v>
                </c:pt>
                <c:pt idx="145" formatCode="0">
                  <c:v>5</c:v>
                </c:pt>
              </c:numCache>
            </c:numRef>
          </c:val>
        </c:ser>
        <c:ser>
          <c:idx val="9"/>
          <c:order val="9"/>
          <c:tx>
            <c:strRef>
              <c:f>'Liste GYM'!$P$1</c:f>
              <c:strCache>
                <c:ptCount val="1"/>
                <c:pt idx="0">
                  <c:v>Note Maj SAUT</c:v>
                </c:pt>
              </c:strCache>
            </c:strRef>
          </c:tx>
          <c:spPr>
            <a:solidFill>
              <a:srgbClr val="CCFFFF"/>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GYM'!$P$2:$P$157</c:f>
              <c:numCache>
                <c:formatCode>#,##0.00</c:formatCode>
                <c:ptCount val="156"/>
                <c:pt idx="0">
                  <c:v>13</c:v>
                </c:pt>
                <c:pt idx="1">
                  <c:v>13.55</c:v>
                </c:pt>
                <c:pt idx="2">
                  <c:v>13.7</c:v>
                </c:pt>
                <c:pt idx="3">
                  <c:v>13</c:v>
                </c:pt>
                <c:pt idx="4">
                  <c:v>12.55</c:v>
                </c:pt>
                <c:pt idx="5">
                  <c:v>13.8</c:v>
                </c:pt>
                <c:pt idx="6">
                  <c:v>12.75</c:v>
                </c:pt>
                <c:pt idx="7">
                  <c:v>13.25</c:v>
                </c:pt>
                <c:pt idx="8">
                  <c:v>12.1</c:v>
                </c:pt>
                <c:pt idx="9">
                  <c:v>13.15</c:v>
                </c:pt>
                <c:pt idx="10">
                  <c:v>11.6</c:v>
                </c:pt>
                <c:pt idx="11">
                  <c:v>11.3</c:v>
                </c:pt>
                <c:pt idx="12">
                  <c:v>11.7</c:v>
                </c:pt>
                <c:pt idx="13">
                  <c:v>14.7</c:v>
                </c:pt>
                <c:pt idx="14">
                  <c:v>13</c:v>
                </c:pt>
                <c:pt idx="15">
                  <c:v>13.55</c:v>
                </c:pt>
                <c:pt idx="16">
                  <c:v>13.85</c:v>
                </c:pt>
                <c:pt idx="17">
                  <c:v>12.85</c:v>
                </c:pt>
                <c:pt idx="18">
                  <c:v>11.6</c:v>
                </c:pt>
                <c:pt idx="19">
                  <c:v>13</c:v>
                </c:pt>
                <c:pt idx="20">
                  <c:v>10.75</c:v>
                </c:pt>
                <c:pt idx="21">
                  <c:v>10.3</c:v>
                </c:pt>
                <c:pt idx="22">
                  <c:v>10.199999999999999</c:v>
                </c:pt>
                <c:pt idx="23">
                  <c:v>10.1</c:v>
                </c:pt>
                <c:pt idx="24">
                  <c:v>10.199999999999999</c:v>
                </c:pt>
                <c:pt idx="25">
                  <c:v>10.15</c:v>
                </c:pt>
                <c:pt idx="26">
                  <c:v>10.1</c:v>
                </c:pt>
                <c:pt idx="27">
                  <c:v>9.9</c:v>
                </c:pt>
                <c:pt idx="28">
                  <c:v>10.199999999999999</c:v>
                </c:pt>
                <c:pt idx="29">
                  <c:v>0</c:v>
                </c:pt>
                <c:pt idx="30">
                  <c:v>9.5500000000000007</c:v>
                </c:pt>
                <c:pt idx="31">
                  <c:v>9.15</c:v>
                </c:pt>
                <c:pt idx="32">
                  <c:v>0</c:v>
                </c:pt>
                <c:pt idx="33">
                  <c:v>12.5</c:v>
                </c:pt>
                <c:pt idx="34">
                  <c:v>10.6</c:v>
                </c:pt>
                <c:pt idx="36">
                  <c:v>12.2</c:v>
                </c:pt>
                <c:pt idx="37">
                  <c:v>6.4</c:v>
                </c:pt>
                <c:pt idx="39">
                  <c:v>0</c:v>
                </c:pt>
                <c:pt idx="40">
                  <c:v>10.35</c:v>
                </c:pt>
                <c:pt idx="42">
                  <c:v>10.35</c:v>
                </c:pt>
                <c:pt idx="43">
                  <c:v>10.5</c:v>
                </c:pt>
                <c:pt idx="44">
                  <c:v>0</c:v>
                </c:pt>
                <c:pt idx="45">
                  <c:v>0</c:v>
                </c:pt>
                <c:pt idx="47">
                  <c:v>10.7</c:v>
                </c:pt>
                <c:pt idx="48" formatCode="General">
                  <c:v>10.5</c:v>
                </c:pt>
                <c:pt idx="49" formatCode="General">
                  <c:v>9.85</c:v>
                </c:pt>
                <c:pt idx="50" formatCode="General">
                  <c:v>9</c:v>
                </c:pt>
                <c:pt idx="51">
                  <c:v>6.55</c:v>
                </c:pt>
                <c:pt idx="52">
                  <c:v>11.1</c:v>
                </c:pt>
                <c:pt idx="53">
                  <c:v>10.65</c:v>
                </c:pt>
                <c:pt idx="54" formatCode="General">
                  <c:v>10.7</c:v>
                </c:pt>
                <c:pt idx="57">
                  <c:v>13.65</c:v>
                </c:pt>
                <c:pt idx="58">
                  <c:v>13.3</c:v>
                </c:pt>
                <c:pt idx="59">
                  <c:v>12.25</c:v>
                </c:pt>
                <c:pt idx="60">
                  <c:v>13.6</c:v>
                </c:pt>
                <c:pt idx="61">
                  <c:v>12.5</c:v>
                </c:pt>
                <c:pt idx="62">
                  <c:v>13.7</c:v>
                </c:pt>
                <c:pt idx="63">
                  <c:v>12.45</c:v>
                </c:pt>
                <c:pt idx="64">
                  <c:v>11.4</c:v>
                </c:pt>
                <c:pt idx="65">
                  <c:v>11.15</c:v>
                </c:pt>
                <c:pt idx="66">
                  <c:v>12.45</c:v>
                </c:pt>
                <c:pt idx="67">
                  <c:v>11.25</c:v>
                </c:pt>
                <c:pt idx="70">
                  <c:v>10.9</c:v>
                </c:pt>
                <c:pt idx="71">
                  <c:v>10.45</c:v>
                </c:pt>
                <c:pt idx="72">
                  <c:v>9.75</c:v>
                </c:pt>
                <c:pt idx="73">
                  <c:v>9.4499999999999993</c:v>
                </c:pt>
                <c:pt idx="74" formatCode="0.00">
                  <c:v>11.15</c:v>
                </c:pt>
                <c:pt idx="76">
                  <c:v>13.3</c:v>
                </c:pt>
                <c:pt idx="77">
                  <c:v>11.85</c:v>
                </c:pt>
                <c:pt idx="78">
                  <c:v>10.35</c:v>
                </c:pt>
                <c:pt idx="79">
                  <c:v>11.1</c:v>
                </c:pt>
                <c:pt idx="80">
                  <c:v>13.8</c:v>
                </c:pt>
                <c:pt idx="81">
                  <c:v>12.95</c:v>
                </c:pt>
                <c:pt idx="82">
                  <c:v>13.65</c:v>
                </c:pt>
                <c:pt idx="83">
                  <c:v>12.8</c:v>
                </c:pt>
                <c:pt idx="84">
                  <c:v>12.95</c:v>
                </c:pt>
                <c:pt idx="85">
                  <c:v>12.05</c:v>
                </c:pt>
                <c:pt idx="86">
                  <c:v>12.7</c:v>
                </c:pt>
                <c:pt idx="87">
                  <c:v>12.1</c:v>
                </c:pt>
                <c:pt idx="89" formatCode="0.00">
                  <c:v>11.05</c:v>
                </c:pt>
                <c:pt idx="90">
                  <c:v>12.8</c:v>
                </c:pt>
                <c:pt idx="91">
                  <c:v>12.25</c:v>
                </c:pt>
                <c:pt idx="92">
                  <c:v>11.2</c:v>
                </c:pt>
                <c:pt idx="93">
                  <c:v>10.85</c:v>
                </c:pt>
                <c:pt idx="94">
                  <c:v>10.3</c:v>
                </c:pt>
                <c:pt idx="95">
                  <c:v>11.05</c:v>
                </c:pt>
                <c:pt idx="96">
                  <c:v>13.7</c:v>
                </c:pt>
                <c:pt idx="97">
                  <c:v>13.75</c:v>
                </c:pt>
                <c:pt idx="98">
                  <c:v>13.75</c:v>
                </c:pt>
                <c:pt idx="99">
                  <c:v>13.7</c:v>
                </c:pt>
                <c:pt idx="101" formatCode="0.00">
                  <c:v>13.3</c:v>
                </c:pt>
                <c:pt idx="103">
                  <c:v>12.7</c:v>
                </c:pt>
                <c:pt idx="105">
                  <c:v>11.45</c:v>
                </c:pt>
                <c:pt idx="106">
                  <c:v>13.7</c:v>
                </c:pt>
                <c:pt idx="107">
                  <c:v>13.5</c:v>
                </c:pt>
                <c:pt idx="108">
                  <c:v>13.6</c:v>
                </c:pt>
                <c:pt idx="109">
                  <c:v>12.85</c:v>
                </c:pt>
                <c:pt idx="110">
                  <c:v>13.3</c:v>
                </c:pt>
                <c:pt idx="111">
                  <c:v>12.5</c:v>
                </c:pt>
                <c:pt idx="112">
                  <c:v>13.15</c:v>
                </c:pt>
                <c:pt idx="115">
                  <c:v>13.5</c:v>
                </c:pt>
                <c:pt idx="130">
                  <c:v>12.4</c:v>
                </c:pt>
                <c:pt idx="131">
                  <c:v>12.7</c:v>
                </c:pt>
                <c:pt idx="132">
                  <c:v>10.8</c:v>
                </c:pt>
                <c:pt idx="133">
                  <c:v>11.05</c:v>
                </c:pt>
                <c:pt idx="134">
                  <c:v>10.85</c:v>
                </c:pt>
                <c:pt idx="135" formatCode="0.00">
                  <c:v>10.65</c:v>
                </c:pt>
                <c:pt idx="136">
                  <c:v>10.55</c:v>
                </c:pt>
                <c:pt idx="138">
                  <c:v>10.25</c:v>
                </c:pt>
                <c:pt idx="139">
                  <c:v>10.199999999999999</c:v>
                </c:pt>
                <c:pt idx="141">
                  <c:v>10.1</c:v>
                </c:pt>
                <c:pt idx="142">
                  <c:v>12.05</c:v>
                </c:pt>
                <c:pt idx="144" formatCode="General">
                  <c:v>14.05</c:v>
                </c:pt>
                <c:pt idx="145" formatCode="General">
                  <c:v>14.5</c:v>
                </c:pt>
              </c:numCache>
            </c:numRef>
          </c:val>
        </c:ser>
        <c:ser>
          <c:idx val="10"/>
          <c:order val="10"/>
          <c:tx>
            <c:strRef>
              <c:f>'Liste GYM'!$Q$1</c:f>
              <c:strCache>
                <c:ptCount val="1"/>
                <c:pt idx="0">
                  <c:v>Deg PARALLELES</c:v>
                </c:pt>
              </c:strCache>
            </c:strRef>
          </c:tx>
          <c:spPr>
            <a:solidFill>
              <a:srgbClr val="CCFFCC"/>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GYM'!$Q$2:$Q$157</c:f>
              <c:numCache>
                <c:formatCode>General</c:formatCode>
                <c:ptCount val="156"/>
                <c:pt idx="0">
                  <c:v>4</c:v>
                </c:pt>
                <c:pt idx="1">
                  <c:v>4</c:v>
                </c:pt>
                <c:pt idx="2">
                  <c:v>4</c:v>
                </c:pt>
                <c:pt idx="3">
                  <c:v>3</c:v>
                </c:pt>
                <c:pt idx="4">
                  <c:v>4</c:v>
                </c:pt>
                <c:pt idx="5">
                  <c:v>4</c:v>
                </c:pt>
                <c:pt idx="6">
                  <c:v>3</c:v>
                </c:pt>
                <c:pt idx="7">
                  <c:v>4</c:v>
                </c:pt>
                <c:pt idx="8">
                  <c:v>3</c:v>
                </c:pt>
                <c:pt idx="9">
                  <c:v>3</c:v>
                </c:pt>
                <c:pt idx="10">
                  <c:v>3</c:v>
                </c:pt>
                <c:pt idx="11">
                  <c:v>2</c:v>
                </c:pt>
                <c:pt idx="12">
                  <c:v>2</c:v>
                </c:pt>
                <c:pt idx="13">
                  <c:v>5</c:v>
                </c:pt>
                <c:pt idx="14">
                  <c:v>4</c:v>
                </c:pt>
                <c:pt idx="15">
                  <c:v>4</c:v>
                </c:pt>
                <c:pt idx="16">
                  <c:v>4</c:v>
                </c:pt>
                <c:pt idx="17">
                  <c:v>4</c:v>
                </c:pt>
                <c:pt idx="18">
                  <c:v>4</c:v>
                </c:pt>
                <c:pt idx="19">
                  <c:v>3</c:v>
                </c:pt>
                <c:pt idx="20">
                  <c:v>2</c:v>
                </c:pt>
                <c:pt idx="21">
                  <c:v>2</c:v>
                </c:pt>
                <c:pt idx="22">
                  <c:v>2</c:v>
                </c:pt>
                <c:pt idx="23">
                  <c:v>2</c:v>
                </c:pt>
                <c:pt idx="24">
                  <c:v>2</c:v>
                </c:pt>
                <c:pt idx="25">
                  <c:v>2</c:v>
                </c:pt>
                <c:pt idx="26">
                  <c:v>1</c:v>
                </c:pt>
                <c:pt idx="27">
                  <c:v>1</c:v>
                </c:pt>
                <c:pt idx="28">
                  <c:v>1</c:v>
                </c:pt>
                <c:pt idx="29">
                  <c:v>2</c:v>
                </c:pt>
                <c:pt idx="30">
                  <c:v>1</c:v>
                </c:pt>
                <c:pt idx="31">
                  <c:v>1</c:v>
                </c:pt>
                <c:pt idx="32">
                  <c:v>2</c:v>
                </c:pt>
                <c:pt idx="33">
                  <c:v>2</c:v>
                </c:pt>
                <c:pt idx="34">
                  <c:v>3</c:v>
                </c:pt>
                <c:pt idx="36">
                  <c:v>3</c:v>
                </c:pt>
                <c:pt idx="37">
                  <c:v>3</c:v>
                </c:pt>
                <c:pt idx="39">
                  <c:v>3</c:v>
                </c:pt>
                <c:pt idx="40">
                  <c:v>2</c:v>
                </c:pt>
                <c:pt idx="42">
                  <c:v>2</c:v>
                </c:pt>
                <c:pt idx="43">
                  <c:v>2</c:v>
                </c:pt>
                <c:pt idx="44">
                  <c:v>2</c:v>
                </c:pt>
                <c:pt idx="45">
                  <c:v>2</c:v>
                </c:pt>
                <c:pt idx="47">
                  <c:v>2</c:v>
                </c:pt>
                <c:pt idx="48">
                  <c:v>1</c:v>
                </c:pt>
                <c:pt idx="49">
                  <c:v>1</c:v>
                </c:pt>
                <c:pt idx="50">
                  <c:v>1</c:v>
                </c:pt>
                <c:pt idx="51">
                  <c:v>2</c:v>
                </c:pt>
                <c:pt idx="52">
                  <c:v>2</c:v>
                </c:pt>
                <c:pt idx="53">
                  <c:v>2</c:v>
                </c:pt>
                <c:pt idx="54" formatCode="0">
                  <c:v>2</c:v>
                </c:pt>
                <c:pt idx="57">
                  <c:v>4</c:v>
                </c:pt>
                <c:pt idx="58">
                  <c:v>3</c:v>
                </c:pt>
                <c:pt idx="59">
                  <c:v>4</c:v>
                </c:pt>
                <c:pt idx="60">
                  <c:v>3</c:v>
                </c:pt>
                <c:pt idx="61">
                  <c:v>4</c:v>
                </c:pt>
                <c:pt idx="62">
                  <c:v>3</c:v>
                </c:pt>
                <c:pt idx="63">
                  <c:v>3</c:v>
                </c:pt>
                <c:pt idx="64">
                  <c:v>3</c:v>
                </c:pt>
                <c:pt idx="65">
                  <c:v>2</c:v>
                </c:pt>
                <c:pt idx="66">
                  <c:v>3</c:v>
                </c:pt>
                <c:pt idx="67">
                  <c:v>2</c:v>
                </c:pt>
                <c:pt idx="70">
                  <c:v>2</c:v>
                </c:pt>
                <c:pt idx="71">
                  <c:v>1</c:v>
                </c:pt>
                <c:pt idx="72">
                  <c:v>1</c:v>
                </c:pt>
                <c:pt idx="73">
                  <c:v>1</c:v>
                </c:pt>
                <c:pt idx="74">
                  <c:v>1</c:v>
                </c:pt>
                <c:pt idx="76">
                  <c:v>4</c:v>
                </c:pt>
                <c:pt idx="77">
                  <c:v>2</c:v>
                </c:pt>
                <c:pt idx="78">
                  <c:v>2</c:v>
                </c:pt>
                <c:pt idx="79">
                  <c:v>2</c:v>
                </c:pt>
                <c:pt idx="80">
                  <c:v>5</c:v>
                </c:pt>
                <c:pt idx="81">
                  <c:v>4</c:v>
                </c:pt>
                <c:pt idx="82">
                  <c:v>4</c:v>
                </c:pt>
                <c:pt idx="83">
                  <c:v>4</c:v>
                </c:pt>
                <c:pt idx="84">
                  <c:v>3</c:v>
                </c:pt>
                <c:pt idx="85">
                  <c:v>3</c:v>
                </c:pt>
                <c:pt idx="86">
                  <c:v>3</c:v>
                </c:pt>
                <c:pt idx="87">
                  <c:v>3</c:v>
                </c:pt>
                <c:pt idx="89">
                  <c:v>1</c:v>
                </c:pt>
                <c:pt idx="90">
                  <c:v>3</c:v>
                </c:pt>
                <c:pt idx="91">
                  <c:v>3</c:v>
                </c:pt>
                <c:pt idx="92">
                  <c:v>2</c:v>
                </c:pt>
                <c:pt idx="93">
                  <c:v>2</c:v>
                </c:pt>
                <c:pt idx="94">
                  <c:v>1</c:v>
                </c:pt>
                <c:pt idx="95">
                  <c:v>3</c:v>
                </c:pt>
                <c:pt idx="96">
                  <c:v>5</c:v>
                </c:pt>
                <c:pt idx="97">
                  <c:v>5</c:v>
                </c:pt>
                <c:pt idx="98">
                  <c:v>5</c:v>
                </c:pt>
                <c:pt idx="99">
                  <c:v>4</c:v>
                </c:pt>
                <c:pt idx="101">
                  <c:v>3</c:v>
                </c:pt>
                <c:pt idx="103">
                  <c:v>4</c:v>
                </c:pt>
                <c:pt idx="105">
                  <c:v>3</c:v>
                </c:pt>
                <c:pt idx="106">
                  <c:v>4</c:v>
                </c:pt>
                <c:pt idx="107">
                  <c:v>4</c:v>
                </c:pt>
                <c:pt idx="108">
                  <c:v>4</c:v>
                </c:pt>
                <c:pt idx="109">
                  <c:v>4</c:v>
                </c:pt>
                <c:pt idx="110">
                  <c:v>2</c:v>
                </c:pt>
                <c:pt idx="111">
                  <c:v>3</c:v>
                </c:pt>
                <c:pt idx="112">
                  <c:v>3</c:v>
                </c:pt>
                <c:pt idx="115">
                  <c:v>2</c:v>
                </c:pt>
                <c:pt idx="130">
                  <c:v>2</c:v>
                </c:pt>
                <c:pt idx="131">
                  <c:v>4</c:v>
                </c:pt>
                <c:pt idx="132">
                  <c:v>2</c:v>
                </c:pt>
                <c:pt idx="133">
                  <c:v>2</c:v>
                </c:pt>
                <c:pt idx="134">
                  <c:v>2</c:v>
                </c:pt>
                <c:pt idx="135">
                  <c:v>2</c:v>
                </c:pt>
                <c:pt idx="136">
                  <c:v>2</c:v>
                </c:pt>
                <c:pt idx="138">
                  <c:v>1</c:v>
                </c:pt>
                <c:pt idx="139">
                  <c:v>1</c:v>
                </c:pt>
                <c:pt idx="141">
                  <c:v>1</c:v>
                </c:pt>
                <c:pt idx="142">
                  <c:v>4</c:v>
                </c:pt>
                <c:pt idx="144" formatCode="0">
                  <c:v>3</c:v>
                </c:pt>
                <c:pt idx="145" formatCode="0">
                  <c:v>4</c:v>
                </c:pt>
              </c:numCache>
            </c:numRef>
          </c:val>
        </c:ser>
        <c:ser>
          <c:idx val="11"/>
          <c:order val="11"/>
          <c:tx>
            <c:strRef>
              <c:f>'Liste GYM'!$R$1</c:f>
              <c:strCache>
                <c:ptCount val="1"/>
                <c:pt idx="0">
                  <c:v>Note Maj PARALLELES</c:v>
                </c:pt>
              </c:strCache>
            </c:strRef>
          </c:tx>
          <c:spPr>
            <a:solidFill>
              <a:srgbClr val="FFFF99"/>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GYM'!$R$2:$R$157</c:f>
              <c:numCache>
                <c:formatCode>#,##0.00</c:formatCode>
                <c:ptCount val="156"/>
                <c:pt idx="0">
                  <c:v>13.8</c:v>
                </c:pt>
                <c:pt idx="1">
                  <c:v>13.4</c:v>
                </c:pt>
                <c:pt idx="2">
                  <c:v>13.1</c:v>
                </c:pt>
                <c:pt idx="3">
                  <c:v>12.35</c:v>
                </c:pt>
                <c:pt idx="4">
                  <c:v>13.25</c:v>
                </c:pt>
                <c:pt idx="5">
                  <c:v>13.05</c:v>
                </c:pt>
                <c:pt idx="6">
                  <c:v>11.8</c:v>
                </c:pt>
                <c:pt idx="7">
                  <c:v>12.6</c:v>
                </c:pt>
                <c:pt idx="8">
                  <c:v>11.9</c:v>
                </c:pt>
                <c:pt idx="9">
                  <c:v>10.4</c:v>
                </c:pt>
                <c:pt idx="10">
                  <c:v>12.3</c:v>
                </c:pt>
                <c:pt idx="11">
                  <c:v>11.2</c:v>
                </c:pt>
                <c:pt idx="12">
                  <c:v>10.75</c:v>
                </c:pt>
                <c:pt idx="13">
                  <c:v>13.65</c:v>
                </c:pt>
                <c:pt idx="14">
                  <c:v>12.45</c:v>
                </c:pt>
                <c:pt idx="15">
                  <c:v>12.85</c:v>
                </c:pt>
                <c:pt idx="16">
                  <c:v>11.4</c:v>
                </c:pt>
                <c:pt idx="17">
                  <c:v>12.7</c:v>
                </c:pt>
                <c:pt idx="18">
                  <c:v>11</c:v>
                </c:pt>
                <c:pt idx="19">
                  <c:v>10.25</c:v>
                </c:pt>
                <c:pt idx="20">
                  <c:v>10.9</c:v>
                </c:pt>
                <c:pt idx="21">
                  <c:v>11</c:v>
                </c:pt>
                <c:pt idx="22">
                  <c:v>11.4</c:v>
                </c:pt>
                <c:pt idx="23">
                  <c:v>11.45</c:v>
                </c:pt>
                <c:pt idx="24">
                  <c:v>10.5</c:v>
                </c:pt>
                <c:pt idx="25">
                  <c:v>10.55</c:v>
                </c:pt>
                <c:pt idx="26">
                  <c:v>10.1</c:v>
                </c:pt>
                <c:pt idx="27">
                  <c:v>10.3</c:v>
                </c:pt>
                <c:pt idx="28">
                  <c:v>10.199999999999999</c:v>
                </c:pt>
                <c:pt idx="29">
                  <c:v>11.4</c:v>
                </c:pt>
                <c:pt idx="30">
                  <c:v>9.1</c:v>
                </c:pt>
                <c:pt idx="31">
                  <c:v>8.9</c:v>
                </c:pt>
                <c:pt idx="32">
                  <c:v>10.45</c:v>
                </c:pt>
                <c:pt idx="33">
                  <c:v>9.65</c:v>
                </c:pt>
                <c:pt idx="34">
                  <c:v>10</c:v>
                </c:pt>
                <c:pt idx="36">
                  <c:v>5.45</c:v>
                </c:pt>
                <c:pt idx="37">
                  <c:v>5.45</c:v>
                </c:pt>
                <c:pt idx="39">
                  <c:v>6.6</c:v>
                </c:pt>
                <c:pt idx="40">
                  <c:v>11.1</c:v>
                </c:pt>
                <c:pt idx="42">
                  <c:v>10.95</c:v>
                </c:pt>
                <c:pt idx="43">
                  <c:v>10.5</c:v>
                </c:pt>
                <c:pt idx="44">
                  <c:v>11.15</c:v>
                </c:pt>
                <c:pt idx="45">
                  <c:v>10.8</c:v>
                </c:pt>
                <c:pt idx="47">
                  <c:v>10.7</c:v>
                </c:pt>
                <c:pt idx="48" formatCode="General">
                  <c:v>10.199999999999999</c:v>
                </c:pt>
                <c:pt idx="49" formatCode="General">
                  <c:v>10.199999999999999</c:v>
                </c:pt>
                <c:pt idx="50" formatCode="General">
                  <c:v>9.8000000000000007</c:v>
                </c:pt>
                <c:pt idx="51">
                  <c:v>10.75</c:v>
                </c:pt>
                <c:pt idx="52">
                  <c:v>10.3</c:v>
                </c:pt>
                <c:pt idx="53">
                  <c:v>9.25</c:v>
                </c:pt>
                <c:pt idx="54" formatCode="General">
                  <c:v>10.45</c:v>
                </c:pt>
                <c:pt idx="57">
                  <c:v>12.95</c:v>
                </c:pt>
                <c:pt idx="58">
                  <c:v>11.35</c:v>
                </c:pt>
                <c:pt idx="59">
                  <c:v>12.25</c:v>
                </c:pt>
                <c:pt idx="60">
                  <c:v>10.15</c:v>
                </c:pt>
                <c:pt idx="61">
                  <c:v>11.05</c:v>
                </c:pt>
                <c:pt idx="62">
                  <c:v>10.8</c:v>
                </c:pt>
                <c:pt idx="63">
                  <c:v>11.45</c:v>
                </c:pt>
                <c:pt idx="64">
                  <c:v>6.4</c:v>
                </c:pt>
                <c:pt idx="65">
                  <c:v>11.5</c:v>
                </c:pt>
                <c:pt idx="66">
                  <c:v>12.2</c:v>
                </c:pt>
                <c:pt idx="67">
                  <c:v>11.3</c:v>
                </c:pt>
                <c:pt idx="70">
                  <c:v>10.4</c:v>
                </c:pt>
                <c:pt idx="71">
                  <c:v>10.5</c:v>
                </c:pt>
                <c:pt idx="72">
                  <c:v>10.5</c:v>
                </c:pt>
                <c:pt idx="73">
                  <c:v>10.1</c:v>
                </c:pt>
                <c:pt idx="74" formatCode="0.00">
                  <c:v>10.75</c:v>
                </c:pt>
                <c:pt idx="76">
                  <c:v>6.7</c:v>
                </c:pt>
                <c:pt idx="77">
                  <c:v>10</c:v>
                </c:pt>
                <c:pt idx="78">
                  <c:v>10.9</c:v>
                </c:pt>
                <c:pt idx="79">
                  <c:v>11.4</c:v>
                </c:pt>
                <c:pt idx="80">
                  <c:v>14.7</c:v>
                </c:pt>
                <c:pt idx="81">
                  <c:v>13.8</c:v>
                </c:pt>
                <c:pt idx="82">
                  <c:v>12.9</c:v>
                </c:pt>
                <c:pt idx="83">
                  <c:v>11.9</c:v>
                </c:pt>
                <c:pt idx="84">
                  <c:v>12</c:v>
                </c:pt>
                <c:pt idx="85">
                  <c:v>12.3</c:v>
                </c:pt>
                <c:pt idx="86">
                  <c:v>10.55</c:v>
                </c:pt>
                <c:pt idx="87">
                  <c:v>10.65</c:v>
                </c:pt>
                <c:pt idx="89" formatCode="0.00">
                  <c:v>10.45</c:v>
                </c:pt>
                <c:pt idx="90">
                  <c:v>10</c:v>
                </c:pt>
                <c:pt idx="91">
                  <c:v>6.35</c:v>
                </c:pt>
                <c:pt idx="92">
                  <c:v>9.3000000000000007</c:v>
                </c:pt>
                <c:pt idx="93">
                  <c:v>11.55</c:v>
                </c:pt>
                <c:pt idx="94">
                  <c:v>8.5</c:v>
                </c:pt>
                <c:pt idx="95">
                  <c:v>10.1</c:v>
                </c:pt>
                <c:pt idx="96">
                  <c:v>14</c:v>
                </c:pt>
                <c:pt idx="97">
                  <c:v>14.6</c:v>
                </c:pt>
                <c:pt idx="98">
                  <c:v>14.15</c:v>
                </c:pt>
                <c:pt idx="99">
                  <c:v>12.4</c:v>
                </c:pt>
                <c:pt idx="101" formatCode="0.00">
                  <c:v>10.95</c:v>
                </c:pt>
                <c:pt idx="103">
                  <c:v>12.95</c:v>
                </c:pt>
                <c:pt idx="105">
                  <c:v>11.1</c:v>
                </c:pt>
                <c:pt idx="106">
                  <c:v>13.5</c:v>
                </c:pt>
                <c:pt idx="107">
                  <c:v>12.45</c:v>
                </c:pt>
                <c:pt idx="108">
                  <c:v>12.95</c:v>
                </c:pt>
                <c:pt idx="109">
                  <c:v>11.95</c:v>
                </c:pt>
                <c:pt idx="110">
                  <c:v>10.65</c:v>
                </c:pt>
                <c:pt idx="111">
                  <c:v>11.5</c:v>
                </c:pt>
                <c:pt idx="112">
                  <c:v>11.25</c:v>
                </c:pt>
                <c:pt idx="115">
                  <c:v>10.85</c:v>
                </c:pt>
                <c:pt idx="130">
                  <c:v>10.65</c:v>
                </c:pt>
                <c:pt idx="131">
                  <c:v>6.25</c:v>
                </c:pt>
                <c:pt idx="132">
                  <c:v>11.8</c:v>
                </c:pt>
                <c:pt idx="133">
                  <c:v>11.9</c:v>
                </c:pt>
                <c:pt idx="134">
                  <c:v>11.5</c:v>
                </c:pt>
                <c:pt idx="135" formatCode="0.00">
                  <c:v>11.8</c:v>
                </c:pt>
                <c:pt idx="136">
                  <c:v>11.1</c:v>
                </c:pt>
                <c:pt idx="138">
                  <c:v>10.6</c:v>
                </c:pt>
                <c:pt idx="139">
                  <c:v>10.1</c:v>
                </c:pt>
                <c:pt idx="141">
                  <c:v>10</c:v>
                </c:pt>
                <c:pt idx="142">
                  <c:v>6.9</c:v>
                </c:pt>
                <c:pt idx="144" formatCode="General">
                  <c:v>12.35</c:v>
                </c:pt>
                <c:pt idx="145" formatCode="General">
                  <c:v>12.4</c:v>
                </c:pt>
              </c:numCache>
            </c:numRef>
          </c:val>
        </c:ser>
        <c:ser>
          <c:idx val="12"/>
          <c:order val="12"/>
          <c:tx>
            <c:strRef>
              <c:f>'Liste GYM'!$S$1</c:f>
              <c:strCache>
                <c:ptCount val="1"/>
                <c:pt idx="0">
                  <c:v>Deg FIXE</c:v>
                </c:pt>
              </c:strCache>
            </c:strRef>
          </c:tx>
          <c:spPr>
            <a:solidFill>
              <a:srgbClr val="99CCFF"/>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GYM'!$S$2:$S$157</c:f>
              <c:numCache>
                <c:formatCode>General</c:formatCode>
                <c:ptCount val="156"/>
                <c:pt idx="0">
                  <c:v>4</c:v>
                </c:pt>
                <c:pt idx="1">
                  <c:v>4</c:v>
                </c:pt>
                <c:pt idx="2">
                  <c:v>4</c:v>
                </c:pt>
                <c:pt idx="3">
                  <c:v>3</c:v>
                </c:pt>
                <c:pt idx="4">
                  <c:v>4</c:v>
                </c:pt>
                <c:pt idx="5">
                  <c:v>4</c:v>
                </c:pt>
                <c:pt idx="6">
                  <c:v>3</c:v>
                </c:pt>
                <c:pt idx="7">
                  <c:v>4</c:v>
                </c:pt>
                <c:pt idx="8">
                  <c:v>3</c:v>
                </c:pt>
                <c:pt idx="9">
                  <c:v>3</c:v>
                </c:pt>
                <c:pt idx="10">
                  <c:v>2</c:v>
                </c:pt>
                <c:pt idx="11">
                  <c:v>2</c:v>
                </c:pt>
                <c:pt idx="12">
                  <c:v>2</c:v>
                </c:pt>
                <c:pt idx="13">
                  <c:v>5</c:v>
                </c:pt>
                <c:pt idx="14">
                  <c:v>5</c:v>
                </c:pt>
                <c:pt idx="15">
                  <c:v>4</c:v>
                </c:pt>
                <c:pt idx="16">
                  <c:v>4</c:v>
                </c:pt>
                <c:pt idx="17">
                  <c:v>4</c:v>
                </c:pt>
                <c:pt idx="18">
                  <c:v>4</c:v>
                </c:pt>
                <c:pt idx="19">
                  <c:v>4</c:v>
                </c:pt>
                <c:pt idx="20">
                  <c:v>2</c:v>
                </c:pt>
                <c:pt idx="21">
                  <c:v>2</c:v>
                </c:pt>
                <c:pt idx="22">
                  <c:v>2</c:v>
                </c:pt>
                <c:pt idx="23">
                  <c:v>2</c:v>
                </c:pt>
                <c:pt idx="24">
                  <c:v>2</c:v>
                </c:pt>
                <c:pt idx="25">
                  <c:v>2</c:v>
                </c:pt>
                <c:pt idx="26">
                  <c:v>1</c:v>
                </c:pt>
                <c:pt idx="27">
                  <c:v>1</c:v>
                </c:pt>
                <c:pt idx="28">
                  <c:v>1</c:v>
                </c:pt>
                <c:pt idx="29">
                  <c:v>2</c:v>
                </c:pt>
                <c:pt idx="30">
                  <c:v>1</c:v>
                </c:pt>
                <c:pt idx="31">
                  <c:v>1</c:v>
                </c:pt>
                <c:pt idx="32">
                  <c:v>2</c:v>
                </c:pt>
                <c:pt idx="33">
                  <c:v>2</c:v>
                </c:pt>
                <c:pt idx="34">
                  <c:v>3</c:v>
                </c:pt>
                <c:pt idx="36">
                  <c:v>3</c:v>
                </c:pt>
                <c:pt idx="37">
                  <c:v>2</c:v>
                </c:pt>
                <c:pt idx="39">
                  <c:v>2</c:v>
                </c:pt>
                <c:pt idx="40">
                  <c:v>2</c:v>
                </c:pt>
                <c:pt idx="42">
                  <c:v>2</c:v>
                </c:pt>
                <c:pt idx="43">
                  <c:v>2</c:v>
                </c:pt>
                <c:pt idx="44">
                  <c:v>2</c:v>
                </c:pt>
                <c:pt idx="45">
                  <c:v>2</c:v>
                </c:pt>
                <c:pt idx="47">
                  <c:v>2</c:v>
                </c:pt>
                <c:pt idx="48">
                  <c:v>1</c:v>
                </c:pt>
                <c:pt idx="49">
                  <c:v>1</c:v>
                </c:pt>
                <c:pt idx="50">
                  <c:v>1</c:v>
                </c:pt>
                <c:pt idx="51">
                  <c:v>2</c:v>
                </c:pt>
                <c:pt idx="52">
                  <c:v>2</c:v>
                </c:pt>
                <c:pt idx="53">
                  <c:v>2</c:v>
                </c:pt>
                <c:pt idx="54" formatCode="0">
                  <c:v>2</c:v>
                </c:pt>
                <c:pt idx="57">
                  <c:v>4</c:v>
                </c:pt>
                <c:pt idx="58">
                  <c:v>4</c:v>
                </c:pt>
                <c:pt idx="59">
                  <c:v>4</c:v>
                </c:pt>
                <c:pt idx="60">
                  <c:v>4</c:v>
                </c:pt>
                <c:pt idx="61">
                  <c:v>4</c:v>
                </c:pt>
                <c:pt idx="62">
                  <c:v>3</c:v>
                </c:pt>
                <c:pt idx="63">
                  <c:v>3</c:v>
                </c:pt>
                <c:pt idx="64">
                  <c:v>3</c:v>
                </c:pt>
                <c:pt idx="65">
                  <c:v>2</c:v>
                </c:pt>
                <c:pt idx="66">
                  <c:v>3</c:v>
                </c:pt>
                <c:pt idx="67">
                  <c:v>2</c:v>
                </c:pt>
                <c:pt idx="70">
                  <c:v>2</c:v>
                </c:pt>
                <c:pt idx="71">
                  <c:v>1</c:v>
                </c:pt>
                <c:pt idx="72">
                  <c:v>1</c:v>
                </c:pt>
                <c:pt idx="73">
                  <c:v>1</c:v>
                </c:pt>
                <c:pt idx="74">
                  <c:v>1</c:v>
                </c:pt>
                <c:pt idx="76">
                  <c:v>3</c:v>
                </c:pt>
                <c:pt idx="77">
                  <c:v>2</c:v>
                </c:pt>
                <c:pt idx="78">
                  <c:v>2</c:v>
                </c:pt>
                <c:pt idx="79">
                  <c:v>2</c:v>
                </c:pt>
                <c:pt idx="80">
                  <c:v>5</c:v>
                </c:pt>
                <c:pt idx="81">
                  <c:v>3</c:v>
                </c:pt>
                <c:pt idx="82">
                  <c:v>4</c:v>
                </c:pt>
                <c:pt idx="83">
                  <c:v>4</c:v>
                </c:pt>
                <c:pt idx="84">
                  <c:v>4</c:v>
                </c:pt>
                <c:pt idx="85">
                  <c:v>1</c:v>
                </c:pt>
                <c:pt idx="86">
                  <c:v>3</c:v>
                </c:pt>
                <c:pt idx="87">
                  <c:v>4</c:v>
                </c:pt>
                <c:pt idx="89">
                  <c:v>1</c:v>
                </c:pt>
                <c:pt idx="90">
                  <c:v>3</c:v>
                </c:pt>
                <c:pt idx="91">
                  <c:v>2</c:v>
                </c:pt>
                <c:pt idx="92">
                  <c:v>2</c:v>
                </c:pt>
                <c:pt idx="93">
                  <c:v>2</c:v>
                </c:pt>
                <c:pt idx="94">
                  <c:v>1</c:v>
                </c:pt>
                <c:pt idx="95">
                  <c:v>2</c:v>
                </c:pt>
                <c:pt idx="96">
                  <c:v>5</c:v>
                </c:pt>
                <c:pt idx="97">
                  <c:v>5</c:v>
                </c:pt>
                <c:pt idx="98">
                  <c:v>4</c:v>
                </c:pt>
                <c:pt idx="99">
                  <c:v>4</c:v>
                </c:pt>
                <c:pt idx="101">
                  <c:v>3</c:v>
                </c:pt>
                <c:pt idx="103">
                  <c:v>4</c:v>
                </c:pt>
                <c:pt idx="105">
                  <c:v>2</c:v>
                </c:pt>
                <c:pt idx="106">
                  <c:v>4</c:v>
                </c:pt>
                <c:pt idx="107">
                  <c:v>4</c:v>
                </c:pt>
                <c:pt idx="108">
                  <c:v>4</c:v>
                </c:pt>
                <c:pt idx="109">
                  <c:v>3</c:v>
                </c:pt>
                <c:pt idx="110">
                  <c:v>3</c:v>
                </c:pt>
                <c:pt idx="111">
                  <c:v>3</c:v>
                </c:pt>
                <c:pt idx="112">
                  <c:v>3</c:v>
                </c:pt>
                <c:pt idx="115">
                  <c:v>3</c:v>
                </c:pt>
                <c:pt idx="130">
                  <c:v>3</c:v>
                </c:pt>
                <c:pt idx="131">
                  <c:v>3</c:v>
                </c:pt>
                <c:pt idx="132">
                  <c:v>2</c:v>
                </c:pt>
                <c:pt idx="133">
                  <c:v>2</c:v>
                </c:pt>
                <c:pt idx="134">
                  <c:v>2</c:v>
                </c:pt>
                <c:pt idx="135">
                  <c:v>2</c:v>
                </c:pt>
                <c:pt idx="136">
                  <c:v>2</c:v>
                </c:pt>
                <c:pt idx="138">
                  <c:v>1</c:v>
                </c:pt>
                <c:pt idx="139">
                  <c:v>1</c:v>
                </c:pt>
                <c:pt idx="141">
                  <c:v>1</c:v>
                </c:pt>
                <c:pt idx="142">
                  <c:v>3</c:v>
                </c:pt>
                <c:pt idx="144" formatCode="0">
                  <c:v>5</c:v>
                </c:pt>
                <c:pt idx="145" formatCode="0">
                  <c:v>4</c:v>
                </c:pt>
              </c:numCache>
            </c:numRef>
          </c:val>
        </c:ser>
        <c:ser>
          <c:idx val="13"/>
          <c:order val="13"/>
          <c:tx>
            <c:strRef>
              <c:f>'Liste GYM'!$T$1</c:f>
              <c:strCache>
                <c:ptCount val="1"/>
                <c:pt idx="0">
                  <c:v>Note Maj FIXE</c:v>
                </c:pt>
              </c:strCache>
            </c:strRef>
          </c:tx>
          <c:spPr>
            <a:solidFill>
              <a:srgbClr val="FF99CC"/>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GYM'!$T$2:$T$157</c:f>
              <c:numCache>
                <c:formatCode>#,##0.00</c:formatCode>
                <c:ptCount val="156"/>
                <c:pt idx="0">
                  <c:v>13.1</c:v>
                </c:pt>
                <c:pt idx="1">
                  <c:v>12.5</c:v>
                </c:pt>
                <c:pt idx="2">
                  <c:v>13.05</c:v>
                </c:pt>
                <c:pt idx="3">
                  <c:v>12.25</c:v>
                </c:pt>
                <c:pt idx="4">
                  <c:v>12.9</c:v>
                </c:pt>
                <c:pt idx="5">
                  <c:v>12.5</c:v>
                </c:pt>
                <c:pt idx="6">
                  <c:v>11.1</c:v>
                </c:pt>
                <c:pt idx="7">
                  <c:v>12.05</c:v>
                </c:pt>
                <c:pt idx="8">
                  <c:v>11.4</c:v>
                </c:pt>
                <c:pt idx="9">
                  <c:v>12.1</c:v>
                </c:pt>
                <c:pt idx="10">
                  <c:v>9.8000000000000007</c:v>
                </c:pt>
                <c:pt idx="11">
                  <c:v>9.9</c:v>
                </c:pt>
                <c:pt idx="12">
                  <c:v>9.3000000000000007</c:v>
                </c:pt>
                <c:pt idx="13">
                  <c:v>14.1</c:v>
                </c:pt>
                <c:pt idx="14">
                  <c:v>12.6</c:v>
                </c:pt>
                <c:pt idx="15">
                  <c:v>12.75</c:v>
                </c:pt>
                <c:pt idx="16">
                  <c:v>12.85</c:v>
                </c:pt>
                <c:pt idx="17">
                  <c:v>11.7</c:v>
                </c:pt>
                <c:pt idx="18">
                  <c:v>11.85</c:v>
                </c:pt>
                <c:pt idx="19">
                  <c:v>12.45</c:v>
                </c:pt>
                <c:pt idx="20">
                  <c:v>10.75</c:v>
                </c:pt>
                <c:pt idx="21">
                  <c:v>11.05</c:v>
                </c:pt>
                <c:pt idx="22">
                  <c:v>11.1</c:v>
                </c:pt>
                <c:pt idx="23">
                  <c:v>10.75</c:v>
                </c:pt>
                <c:pt idx="24">
                  <c:v>10.8</c:v>
                </c:pt>
                <c:pt idx="25">
                  <c:v>10.25</c:v>
                </c:pt>
                <c:pt idx="26">
                  <c:v>8.4</c:v>
                </c:pt>
                <c:pt idx="27">
                  <c:v>8.25</c:v>
                </c:pt>
                <c:pt idx="28">
                  <c:v>5.7</c:v>
                </c:pt>
                <c:pt idx="29">
                  <c:v>10.7</c:v>
                </c:pt>
                <c:pt idx="30">
                  <c:v>4.8</c:v>
                </c:pt>
                <c:pt idx="31">
                  <c:v>5.9</c:v>
                </c:pt>
                <c:pt idx="32">
                  <c:v>9.3000000000000007</c:v>
                </c:pt>
                <c:pt idx="33">
                  <c:v>10.95</c:v>
                </c:pt>
                <c:pt idx="34">
                  <c:v>11.75</c:v>
                </c:pt>
                <c:pt idx="36">
                  <c:v>10.85</c:v>
                </c:pt>
                <c:pt idx="37">
                  <c:v>11.05</c:v>
                </c:pt>
                <c:pt idx="39">
                  <c:v>11.1</c:v>
                </c:pt>
                <c:pt idx="40">
                  <c:v>10.75</c:v>
                </c:pt>
                <c:pt idx="42">
                  <c:v>10.75</c:v>
                </c:pt>
                <c:pt idx="43">
                  <c:v>10.55</c:v>
                </c:pt>
                <c:pt idx="44">
                  <c:v>10.8</c:v>
                </c:pt>
                <c:pt idx="45">
                  <c:v>11.45</c:v>
                </c:pt>
                <c:pt idx="47">
                  <c:v>10.050000000000001</c:v>
                </c:pt>
                <c:pt idx="48" formatCode="General">
                  <c:v>10.4</c:v>
                </c:pt>
                <c:pt idx="49" formatCode="General">
                  <c:v>9.0500000000000007</c:v>
                </c:pt>
                <c:pt idx="50" formatCode="General">
                  <c:v>9.25</c:v>
                </c:pt>
                <c:pt idx="51">
                  <c:v>10.25</c:v>
                </c:pt>
                <c:pt idx="52">
                  <c:v>10.5</c:v>
                </c:pt>
                <c:pt idx="53">
                  <c:v>9.4</c:v>
                </c:pt>
                <c:pt idx="54" formatCode="General">
                  <c:v>6</c:v>
                </c:pt>
                <c:pt idx="57">
                  <c:v>11.85</c:v>
                </c:pt>
                <c:pt idx="58">
                  <c:v>12.35</c:v>
                </c:pt>
                <c:pt idx="59">
                  <c:v>11.25</c:v>
                </c:pt>
                <c:pt idx="60">
                  <c:v>11.75</c:v>
                </c:pt>
                <c:pt idx="61">
                  <c:v>11.4</c:v>
                </c:pt>
                <c:pt idx="62">
                  <c:v>11.7</c:v>
                </c:pt>
                <c:pt idx="63">
                  <c:v>11.35</c:v>
                </c:pt>
                <c:pt idx="64">
                  <c:v>11.8</c:v>
                </c:pt>
                <c:pt idx="65">
                  <c:v>11.6</c:v>
                </c:pt>
                <c:pt idx="66">
                  <c:v>11.4</c:v>
                </c:pt>
                <c:pt idx="67">
                  <c:v>11.35</c:v>
                </c:pt>
                <c:pt idx="70">
                  <c:v>11</c:v>
                </c:pt>
                <c:pt idx="71">
                  <c:v>9.9499999999999993</c:v>
                </c:pt>
                <c:pt idx="72">
                  <c:v>8.85</c:v>
                </c:pt>
                <c:pt idx="73">
                  <c:v>9.35</c:v>
                </c:pt>
                <c:pt idx="74" formatCode="0.00">
                  <c:v>9.6</c:v>
                </c:pt>
                <c:pt idx="76">
                  <c:v>11.75</c:v>
                </c:pt>
                <c:pt idx="77">
                  <c:v>10.7</c:v>
                </c:pt>
                <c:pt idx="78">
                  <c:v>11.5</c:v>
                </c:pt>
                <c:pt idx="79">
                  <c:v>11.35</c:v>
                </c:pt>
                <c:pt idx="80">
                  <c:v>13.65</c:v>
                </c:pt>
                <c:pt idx="81">
                  <c:v>12</c:v>
                </c:pt>
                <c:pt idx="82">
                  <c:v>12.75</c:v>
                </c:pt>
                <c:pt idx="83">
                  <c:v>12.1</c:v>
                </c:pt>
                <c:pt idx="84">
                  <c:v>13.1</c:v>
                </c:pt>
                <c:pt idx="85">
                  <c:v>10.25</c:v>
                </c:pt>
                <c:pt idx="86">
                  <c:v>12.05</c:v>
                </c:pt>
                <c:pt idx="87">
                  <c:v>12</c:v>
                </c:pt>
                <c:pt idx="89" formatCode="0.00">
                  <c:v>8.9</c:v>
                </c:pt>
                <c:pt idx="90">
                  <c:v>10.9</c:v>
                </c:pt>
                <c:pt idx="91">
                  <c:v>11.1</c:v>
                </c:pt>
                <c:pt idx="92">
                  <c:v>10.45</c:v>
                </c:pt>
                <c:pt idx="93">
                  <c:v>10.9</c:v>
                </c:pt>
                <c:pt idx="94">
                  <c:v>5.4</c:v>
                </c:pt>
                <c:pt idx="95">
                  <c:v>0</c:v>
                </c:pt>
                <c:pt idx="96">
                  <c:v>12.65</c:v>
                </c:pt>
                <c:pt idx="97">
                  <c:v>14.3</c:v>
                </c:pt>
                <c:pt idx="98">
                  <c:v>12.9</c:v>
                </c:pt>
                <c:pt idx="99">
                  <c:v>13</c:v>
                </c:pt>
                <c:pt idx="101" formatCode="0.00">
                  <c:v>11.95</c:v>
                </c:pt>
                <c:pt idx="103">
                  <c:v>13.05</c:v>
                </c:pt>
                <c:pt idx="105">
                  <c:v>10.6</c:v>
                </c:pt>
                <c:pt idx="106">
                  <c:v>13.2</c:v>
                </c:pt>
                <c:pt idx="107">
                  <c:v>12.15</c:v>
                </c:pt>
                <c:pt idx="108">
                  <c:v>12.4</c:v>
                </c:pt>
                <c:pt idx="109">
                  <c:v>11.6</c:v>
                </c:pt>
                <c:pt idx="110">
                  <c:v>12</c:v>
                </c:pt>
                <c:pt idx="111">
                  <c:v>11.5</c:v>
                </c:pt>
                <c:pt idx="112">
                  <c:v>11.35</c:v>
                </c:pt>
                <c:pt idx="115">
                  <c:v>11.55</c:v>
                </c:pt>
                <c:pt idx="130">
                  <c:v>11.3</c:v>
                </c:pt>
                <c:pt idx="131">
                  <c:v>11.5</c:v>
                </c:pt>
                <c:pt idx="132">
                  <c:v>11.05</c:v>
                </c:pt>
                <c:pt idx="133">
                  <c:v>11.45</c:v>
                </c:pt>
                <c:pt idx="134">
                  <c:v>11.2</c:v>
                </c:pt>
                <c:pt idx="135" formatCode="0.00">
                  <c:v>10.45</c:v>
                </c:pt>
                <c:pt idx="136">
                  <c:v>11.3</c:v>
                </c:pt>
                <c:pt idx="138">
                  <c:v>10.050000000000001</c:v>
                </c:pt>
                <c:pt idx="139">
                  <c:v>9.6999999999999993</c:v>
                </c:pt>
                <c:pt idx="141">
                  <c:v>9.0500000000000007</c:v>
                </c:pt>
                <c:pt idx="142">
                  <c:v>11.6</c:v>
                </c:pt>
                <c:pt idx="144" formatCode="General">
                  <c:v>14.2</c:v>
                </c:pt>
                <c:pt idx="145" formatCode="General">
                  <c:v>13.15</c:v>
                </c:pt>
              </c:numCache>
            </c:numRef>
          </c:val>
        </c:ser>
        <c:ser>
          <c:idx val="14"/>
          <c:order val="14"/>
          <c:tx>
            <c:strRef>
              <c:f>'Liste GYM'!$U$1</c:f>
              <c:strCache>
                <c:ptCount val="1"/>
                <c:pt idx="0">
                  <c:v>Deg SOL</c:v>
                </c:pt>
              </c:strCache>
            </c:strRef>
          </c:tx>
          <c:spPr>
            <a:solidFill>
              <a:srgbClr val="CC99FF"/>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GYM'!$U$2:$U$157</c:f>
              <c:numCache>
                <c:formatCode>0</c:formatCode>
                <c:ptCount val="156"/>
                <c:pt idx="0">
                  <c:v>4</c:v>
                </c:pt>
                <c:pt idx="1">
                  <c:v>4</c:v>
                </c:pt>
                <c:pt idx="2">
                  <c:v>4</c:v>
                </c:pt>
                <c:pt idx="3">
                  <c:v>4</c:v>
                </c:pt>
                <c:pt idx="4">
                  <c:v>3</c:v>
                </c:pt>
                <c:pt idx="5">
                  <c:v>4</c:v>
                </c:pt>
                <c:pt idx="6">
                  <c:v>4</c:v>
                </c:pt>
                <c:pt idx="7">
                  <c:v>4</c:v>
                </c:pt>
                <c:pt idx="8">
                  <c:v>2</c:v>
                </c:pt>
                <c:pt idx="9">
                  <c:v>4</c:v>
                </c:pt>
                <c:pt idx="10">
                  <c:v>2</c:v>
                </c:pt>
                <c:pt idx="11">
                  <c:v>2</c:v>
                </c:pt>
                <c:pt idx="12">
                  <c:v>2</c:v>
                </c:pt>
                <c:pt idx="13">
                  <c:v>5</c:v>
                </c:pt>
                <c:pt idx="14">
                  <c:v>5</c:v>
                </c:pt>
                <c:pt idx="15">
                  <c:v>5</c:v>
                </c:pt>
                <c:pt idx="16">
                  <c:v>4</c:v>
                </c:pt>
                <c:pt idx="17">
                  <c:v>5</c:v>
                </c:pt>
                <c:pt idx="18">
                  <c:v>3</c:v>
                </c:pt>
                <c:pt idx="19">
                  <c:v>3</c:v>
                </c:pt>
                <c:pt idx="20">
                  <c:v>2</c:v>
                </c:pt>
                <c:pt idx="21">
                  <c:v>2</c:v>
                </c:pt>
                <c:pt idx="22">
                  <c:v>2</c:v>
                </c:pt>
                <c:pt idx="23">
                  <c:v>2</c:v>
                </c:pt>
                <c:pt idx="24">
                  <c:v>2</c:v>
                </c:pt>
                <c:pt idx="25">
                  <c:v>2</c:v>
                </c:pt>
                <c:pt idx="26">
                  <c:v>1</c:v>
                </c:pt>
                <c:pt idx="27">
                  <c:v>1</c:v>
                </c:pt>
                <c:pt idx="28">
                  <c:v>1</c:v>
                </c:pt>
                <c:pt idx="29">
                  <c:v>2</c:v>
                </c:pt>
                <c:pt idx="30">
                  <c:v>1</c:v>
                </c:pt>
                <c:pt idx="31">
                  <c:v>1</c:v>
                </c:pt>
                <c:pt idx="32">
                  <c:v>2</c:v>
                </c:pt>
                <c:pt idx="33">
                  <c:v>3</c:v>
                </c:pt>
                <c:pt idx="34">
                  <c:v>3</c:v>
                </c:pt>
                <c:pt idx="35">
                  <c:v>0</c:v>
                </c:pt>
                <c:pt idx="36">
                  <c:v>4</c:v>
                </c:pt>
                <c:pt idx="37">
                  <c:v>4</c:v>
                </c:pt>
                <c:pt idx="38">
                  <c:v>0</c:v>
                </c:pt>
                <c:pt idx="39">
                  <c:v>3</c:v>
                </c:pt>
                <c:pt idx="40">
                  <c:v>2</c:v>
                </c:pt>
                <c:pt idx="41">
                  <c:v>0</c:v>
                </c:pt>
                <c:pt idx="42">
                  <c:v>2</c:v>
                </c:pt>
                <c:pt idx="43">
                  <c:v>2</c:v>
                </c:pt>
                <c:pt idx="44">
                  <c:v>2</c:v>
                </c:pt>
                <c:pt idx="45">
                  <c:v>2</c:v>
                </c:pt>
                <c:pt idx="46">
                  <c:v>0</c:v>
                </c:pt>
                <c:pt idx="47">
                  <c:v>2</c:v>
                </c:pt>
                <c:pt idx="48">
                  <c:v>1</c:v>
                </c:pt>
                <c:pt idx="49">
                  <c:v>1</c:v>
                </c:pt>
                <c:pt idx="50">
                  <c:v>1</c:v>
                </c:pt>
                <c:pt idx="51">
                  <c:v>2</c:v>
                </c:pt>
                <c:pt idx="52">
                  <c:v>2</c:v>
                </c:pt>
                <c:pt idx="53">
                  <c:v>2</c:v>
                </c:pt>
                <c:pt idx="54">
                  <c:v>2</c:v>
                </c:pt>
                <c:pt idx="56">
                  <c:v>0</c:v>
                </c:pt>
                <c:pt idx="57">
                  <c:v>5</c:v>
                </c:pt>
                <c:pt idx="59">
                  <c:v>4</c:v>
                </c:pt>
                <c:pt idx="62">
                  <c:v>4</c:v>
                </c:pt>
                <c:pt idx="63">
                  <c:v>3</c:v>
                </c:pt>
                <c:pt idx="64">
                  <c:v>3</c:v>
                </c:pt>
                <c:pt idx="65">
                  <c:v>2</c:v>
                </c:pt>
                <c:pt idx="66">
                  <c:v>2</c:v>
                </c:pt>
                <c:pt idx="67">
                  <c:v>2</c:v>
                </c:pt>
                <c:pt idx="68">
                  <c:v>0</c:v>
                </c:pt>
                <c:pt idx="69">
                  <c:v>0</c:v>
                </c:pt>
                <c:pt idx="70">
                  <c:v>2</c:v>
                </c:pt>
                <c:pt idx="71">
                  <c:v>1</c:v>
                </c:pt>
                <c:pt idx="72">
                  <c:v>1</c:v>
                </c:pt>
                <c:pt idx="73">
                  <c:v>1</c:v>
                </c:pt>
                <c:pt idx="74">
                  <c:v>1</c:v>
                </c:pt>
                <c:pt idx="75">
                  <c:v>0</c:v>
                </c:pt>
                <c:pt idx="76">
                  <c:v>3</c:v>
                </c:pt>
                <c:pt idx="77">
                  <c:v>3</c:v>
                </c:pt>
                <c:pt idx="78">
                  <c:v>3</c:v>
                </c:pt>
                <c:pt idx="79">
                  <c:v>2</c:v>
                </c:pt>
                <c:pt idx="80">
                  <c:v>5</c:v>
                </c:pt>
                <c:pt idx="81">
                  <c:v>4</c:v>
                </c:pt>
                <c:pt idx="82">
                  <c:v>4</c:v>
                </c:pt>
                <c:pt idx="83">
                  <c:v>5</c:v>
                </c:pt>
                <c:pt idx="84">
                  <c:v>3</c:v>
                </c:pt>
                <c:pt idx="85">
                  <c:v>3</c:v>
                </c:pt>
                <c:pt idx="86">
                  <c:v>3</c:v>
                </c:pt>
                <c:pt idx="87">
                  <c:v>4</c:v>
                </c:pt>
                <c:pt idx="88">
                  <c:v>0</c:v>
                </c:pt>
                <c:pt idx="89">
                  <c:v>2</c:v>
                </c:pt>
                <c:pt idx="90">
                  <c:v>3</c:v>
                </c:pt>
                <c:pt idx="91">
                  <c:v>4</c:v>
                </c:pt>
                <c:pt idx="92">
                  <c:v>3</c:v>
                </c:pt>
                <c:pt idx="93">
                  <c:v>2</c:v>
                </c:pt>
                <c:pt idx="94">
                  <c:v>1</c:v>
                </c:pt>
                <c:pt idx="95">
                  <c:v>3</c:v>
                </c:pt>
                <c:pt idx="96">
                  <c:v>5</c:v>
                </c:pt>
                <c:pt idx="97">
                  <c:v>3</c:v>
                </c:pt>
                <c:pt idx="98">
                  <c:v>5</c:v>
                </c:pt>
                <c:pt idx="99">
                  <c:v>5</c:v>
                </c:pt>
                <c:pt idx="101">
                  <c:v>3</c:v>
                </c:pt>
                <c:pt idx="103">
                  <c:v>4</c:v>
                </c:pt>
                <c:pt idx="104">
                  <c:v>0</c:v>
                </c:pt>
                <c:pt idx="105">
                  <c:v>2</c:v>
                </c:pt>
                <c:pt idx="106">
                  <c:v>5</c:v>
                </c:pt>
                <c:pt idx="107">
                  <c:v>5</c:v>
                </c:pt>
                <c:pt idx="108">
                  <c:v>4</c:v>
                </c:pt>
                <c:pt idx="109">
                  <c:v>5</c:v>
                </c:pt>
                <c:pt idx="110">
                  <c:v>3</c:v>
                </c:pt>
                <c:pt idx="111">
                  <c:v>3</c:v>
                </c:pt>
                <c:pt idx="112">
                  <c:v>4</c:v>
                </c:pt>
                <c:pt idx="113">
                  <c:v>0</c:v>
                </c:pt>
                <c:pt idx="114">
                  <c:v>0</c:v>
                </c:pt>
                <c:pt idx="115">
                  <c:v>3</c:v>
                </c:pt>
                <c:pt idx="116">
                  <c:v>0</c:v>
                </c:pt>
                <c:pt idx="123">
                  <c:v>0</c:v>
                </c:pt>
                <c:pt idx="124">
                  <c:v>0</c:v>
                </c:pt>
                <c:pt idx="125">
                  <c:v>0</c:v>
                </c:pt>
                <c:pt idx="126">
                  <c:v>0</c:v>
                </c:pt>
                <c:pt idx="127">
                  <c:v>0</c:v>
                </c:pt>
                <c:pt idx="128">
                  <c:v>0</c:v>
                </c:pt>
                <c:pt idx="129">
                  <c:v>0</c:v>
                </c:pt>
                <c:pt idx="130">
                  <c:v>4</c:v>
                </c:pt>
                <c:pt idx="131">
                  <c:v>3</c:v>
                </c:pt>
                <c:pt idx="132">
                  <c:v>2</c:v>
                </c:pt>
                <c:pt idx="133">
                  <c:v>2</c:v>
                </c:pt>
                <c:pt idx="134">
                  <c:v>2</c:v>
                </c:pt>
                <c:pt idx="135">
                  <c:v>2</c:v>
                </c:pt>
                <c:pt idx="136">
                  <c:v>2</c:v>
                </c:pt>
                <c:pt idx="137">
                  <c:v>0</c:v>
                </c:pt>
                <c:pt idx="138">
                  <c:v>1</c:v>
                </c:pt>
                <c:pt idx="139">
                  <c:v>1</c:v>
                </c:pt>
                <c:pt idx="140">
                  <c:v>0</c:v>
                </c:pt>
                <c:pt idx="141">
                  <c:v>1</c:v>
                </c:pt>
                <c:pt idx="142">
                  <c:v>2</c:v>
                </c:pt>
                <c:pt idx="143">
                  <c:v>0</c:v>
                </c:pt>
                <c:pt idx="144">
                  <c:v>4</c:v>
                </c:pt>
                <c:pt idx="145">
                  <c:v>4</c:v>
                </c:pt>
                <c:pt idx="146">
                  <c:v>0</c:v>
                </c:pt>
                <c:pt idx="147">
                  <c:v>0</c:v>
                </c:pt>
                <c:pt idx="149">
                  <c:v>0</c:v>
                </c:pt>
                <c:pt idx="150">
                  <c:v>0</c:v>
                </c:pt>
                <c:pt idx="152">
                  <c:v>0</c:v>
                </c:pt>
                <c:pt idx="154">
                  <c:v>0</c:v>
                </c:pt>
                <c:pt idx="155">
                  <c:v>0</c:v>
                </c:pt>
              </c:numCache>
            </c:numRef>
          </c:val>
        </c:ser>
        <c:ser>
          <c:idx val="15"/>
          <c:order val="15"/>
          <c:tx>
            <c:strRef>
              <c:f>'Liste GYM'!$V$1</c:f>
              <c:strCache>
                <c:ptCount val="1"/>
                <c:pt idx="0">
                  <c:v>Deg ARCONS</c:v>
                </c:pt>
              </c:strCache>
            </c:strRef>
          </c:tx>
          <c:spPr>
            <a:solidFill>
              <a:srgbClr val="FFCC99"/>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GYM'!$V$2:$V$157</c:f>
              <c:numCache>
                <c:formatCode>0</c:formatCode>
                <c:ptCount val="156"/>
                <c:pt idx="0">
                  <c:v>4</c:v>
                </c:pt>
                <c:pt idx="1">
                  <c:v>3</c:v>
                </c:pt>
                <c:pt idx="2">
                  <c:v>4</c:v>
                </c:pt>
                <c:pt idx="3">
                  <c:v>4</c:v>
                </c:pt>
                <c:pt idx="4">
                  <c:v>3</c:v>
                </c:pt>
                <c:pt idx="5">
                  <c:v>3</c:v>
                </c:pt>
                <c:pt idx="6">
                  <c:v>3</c:v>
                </c:pt>
                <c:pt idx="7">
                  <c:v>4</c:v>
                </c:pt>
                <c:pt idx="8">
                  <c:v>3</c:v>
                </c:pt>
                <c:pt idx="9">
                  <c:v>2</c:v>
                </c:pt>
                <c:pt idx="10">
                  <c:v>3</c:v>
                </c:pt>
                <c:pt idx="11">
                  <c:v>2</c:v>
                </c:pt>
                <c:pt idx="12">
                  <c:v>2</c:v>
                </c:pt>
                <c:pt idx="13">
                  <c:v>4</c:v>
                </c:pt>
                <c:pt idx="14">
                  <c:v>4</c:v>
                </c:pt>
                <c:pt idx="15">
                  <c:v>4</c:v>
                </c:pt>
                <c:pt idx="16">
                  <c:v>3</c:v>
                </c:pt>
                <c:pt idx="17">
                  <c:v>4</c:v>
                </c:pt>
                <c:pt idx="18">
                  <c:v>4</c:v>
                </c:pt>
                <c:pt idx="19">
                  <c:v>3</c:v>
                </c:pt>
                <c:pt idx="20">
                  <c:v>0</c:v>
                </c:pt>
                <c:pt idx="21">
                  <c:v>0</c:v>
                </c:pt>
                <c:pt idx="22">
                  <c:v>0</c:v>
                </c:pt>
                <c:pt idx="23">
                  <c:v>0</c:v>
                </c:pt>
                <c:pt idx="24">
                  <c:v>0</c:v>
                </c:pt>
                <c:pt idx="25">
                  <c:v>0</c:v>
                </c:pt>
                <c:pt idx="26">
                  <c:v>0</c:v>
                </c:pt>
                <c:pt idx="27">
                  <c:v>0</c:v>
                </c:pt>
                <c:pt idx="28">
                  <c:v>0</c:v>
                </c:pt>
                <c:pt idx="29">
                  <c:v>0</c:v>
                </c:pt>
                <c:pt idx="30">
                  <c:v>0</c:v>
                </c:pt>
                <c:pt idx="31">
                  <c:v>0</c:v>
                </c:pt>
                <c:pt idx="32">
                  <c:v>0</c:v>
                </c:pt>
                <c:pt idx="33">
                  <c:v>4</c:v>
                </c:pt>
                <c:pt idx="34">
                  <c:v>4</c:v>
                </c:pt>
                <c:pt idx="35">
                  <c:v>0</c:v>
                </c:pt>
                <c:pt idx="36">
                  <c:v>3</c:v>
                </c:pt>
                <c:pt idx="37">
                  <c:v>3</c:v>
                </c:pt>
                <c:pt idx="38">
                  <c:v>0</c:v>
                </c:pt>
                <c:pt idx="39">
                  <c:v>3</c:v>
                </c:pt>
                <c:pt idx="40">
                  <c:v>0</c:v>
                </c:pt>
                <c:pt idx="41">
                  <c:v>0</c:v>
                </c:pt>
                <c:pt idx="42">
                  <c:v>0</c:v>
                </c:pt>
                <c:pt idx="43">
                  <c:v>0</c:v>
                </c:pt>
                <c:pt idx="44">
                  <c:v>0</c:v>
                </c:pt>
                <c:pt idx="45">
                  <c:v>0</c:v>
                </c:pt>
                <c:pt idx="46">
                  <c:v>0</c:v>
                </c:pt>
                <c:pt idx="47">
                  <c:v>0</c:v>
                </c:pt>
                <c:pt idx="48">
                  <c:v>0</c:v>
                </c:pt>
                <c:pt idx="49">
                  <c:v>0</c:v>
                </c:pt>
                <c:pt idx="50">
                  <c:v>0</c:v>
                </c:pt>
                <c:pt idx="51">
                  <c:v>0</c:v>
                </c:pt>
                <c:pt idx="52">
                  <c:v>3</c:v>
                </c:pt>
                <c:pt idx="53">
                  <c:v>3</c:v>
                </c:pt>
                <c:pt idx="54">
                  <c:v>0</c:v>
                </c:pt>
                <c:pt idx="56">
                  <c:v>0</c:v>
                </c:pt>
                <c:pt idx="57">
                  <c:v>3</c:v>
                </c:pt>
                <c:pt idx="59">
                  <c:v>4</c:v>
                </c:pt>
                <c:pt idx="62">
                  <c:v>3</c:v>
                </c:pt>
                <c:pt idx="63">
                  <c:v>3</c:v>
                </c:pt>
                <c:pt idx="64">
                  <c:v>3</c:v>
                </c:pt>
                <c:pt idx="65">
                  <c:v>0</c:v>
                </c:pt>
                <c:pt idx="66">
                  <c:v>2</c:v>
                </c:pt>
                <c:pt idx="67">
                  <c:v>0</c:v>
                </c:pt>
                <c:pt idx="68">
                  <c:v>0</c:v>
                </c:pt>
                <c:pt idx="69">
                  <c:v>0</c:v>
                </c:pt>
                <c:pt idx="70">
                  <c:v>0</c:v>
                </c:pt>
                <c:pt idx="71">
                  <c:v>0</c:v>
                </c:pt>
                <c:pt idx="72">
                  <c:v>0</c:v>
                </c:pt>
                <c:pt idx="73">
                  <c:v>0</c:v>
                </c:pt>
                <c:pt idx="74">
                  <c:v>1</c:v>
                </c:pt>
                <c:pt idx="75">
                  <c:v>0</c:v>
                </c:pt>
                <c:pt idx="76">
                  <c:v>3</c:v>
                </c:pt>
                <c:pt idx="77">
                  <c:v>3</c:v>
                </c:pt>
                <c:pt idx="78">
                  <c:v>3</c:v>
                </c:pt>
                <c:pt idx="79">
                  <c:v>0</c:v>
                </c:pt>
                <c:pt idx="80">
                  <c:v>5</c:v>
                </c:pt>
                <c:pt idx="81">
                  <c:v>4</c:v>
                </c:pt>
                <c:pt idx="82">
                  <c:v>4</c:v>
                </c:pt>
                <c:pt idx="83">
                  <c:v>3</c:v>
                </c:pt>
                <c:pt idx="84">
                  <c:v>4</c:v>
                </c:pt>
                <c:pt idx="85">
                  <c:v>2</c:v>
                </c:pt>
                <c:pt idx="86">
                  <c:v>3</c:v>
                </c:pt>
                <c:pt idx="87">
                  <c:v>4</c:v>
                </c:pt>
                <c:pt idx="88">
                  <c:v>0</c:v>
                </c:pt>
                <c:pt idx="89">
                  <c:v>1</c:v>
                </c:pt>
                <c:pt idx="90">
                  <c:v>3</c:v>
                </c:pt>
                <c:pt idx="91">
                  <c:v>3</c:v>
                </c:pt>
                <c:pt idx="92">
                  <c:v>3</c:v>
                </c:pt>
                <c:pt idx="93">
                  <c:v>0</c:v>
                </c:pt>
                <c:pt idx="94">
                  <c:v>0</c:v>
                </c:pt>
                <c:pt idx="95">
                  <c:v>3</c:v>
                </c:pt>
                <c:pt idx="96">
                  <c:v>5</c:v>
                </c:pt>
                <c:pt idx="97">
                  <c:v>5</c:v>
                </c:pt>
                <c:pt idx="98">
                  <c:v>5</c:v>
                </c:pt>
                <c:pt idx="99">
                  <c:v>3</c:v>
                </c:pt>
                <c:pt idx="101">
                  <c:v>3</c:v>
                </c:pt>
                <c:pt idx="103">
                  <c:v>4</c:v>
                </c:pt>
                <c:pt idx="104">
                  <c:v>0</c:v>
                </c:pt>
                <c:pt idx="105">
                  <c:v>2</c:v>
                </c:pt>
                <c:pt idx="106">
                  <c:v>4</c:v>
                </c:pt>
                <c:pt idx="107">
                  <c:v>4</c:v>
                </c:pt>
                <c:pt idx="108">
                  <c:v>3</c:v>
                </c:pt>
                <c:pt idx="109">
                  <c:v>3</c:v>
                </c:pt>
                <c:pt idx="110">
                  <c:v>3</c:v>
                </c:pt>
                <c:pt idx="111">
                  <c:v>3</c:v>
                </c:pt>
                <c:pt idx="112">
                  <c:v>3</c:v>
                </c:pt>
                <c:pt idx="113">
                  <c:v>0</c:v>
                </c:pt>
                <c:pt idx="114">
                  <c:v>0</c:v>
                </c:pt>
                <c:pt idx="115">
                  <c:v>3</c:v>
                </c:pt>
                <c:pt idx="116">
                  <c:v>0</c:v>
                </c:pt>
                <c:pt idx="123">
                  <c:v>0</c:v>
                </c:pt>
                <c:pt idx="124">
                  <c:v>0</c:v>
                </c:pt>
                <c:pt idx="125">
                  <c:v>0</c:v>
                </c:pt>
                <c:pt idx="126">
                  <c:v>0</c:v>
                </c:pt>
                <c:pt idx="127">
                  <c:v>0</c:v>
                </c:pt>
                <c:pt idx="128">
                  <c:v>0</c:v>
                </c:pt>
                <c:pt idx="129">
                  <c:v>0</c:v>
                </c:pt>
                <c:pt idx="130">
                  <c:v>3</c:v>
                </c:pt>
                <c:pt idx="131">
                  <c:v>3</c:v>
                </c:pt>
                <c:pt idx="132">
                  <c:v>0</c:v>
                </c:pt>
                <c:pt idx="133">
                  <c:v>0</c:v>
                </c:pt>
                <c:pt idx="134">
                  <c:v>0</c:v>
                </c:pt>
                <c:pt idx="135">
                  <c:v>0</c:v>
                </c:pt>
                <c:pt idx="136">
                  <c:v>0</c:v>
                </c:pt>
                <c:pt idx="137">
                  <c:v>0</c:v>
                </c:pt>
                <c:pt idx="138">
                  <c:v>0</c:v>
                </c:pt>
                <c:pt idx="139">
                  <c:v>0</c:v>
                </c:pt>
                <c:pt idx="140">
                  <c:v>0</c:v>
                </c:pt>
                <c:pt idx="141">
                  <c:v>0</c:v>
                </c:pt>
                <c:pt idx="142">
                  <c:v>2</c:v>
                </c:pt>
                <c:pt idx="143">
                  <c:v>0</c:v>
                </c:pt>
                <c:pt idx="144">
                  <c:v>4</c:v>
                </c:pt>
                <c:pt idx="145">
                  <c:v>3</c:v>
                </c:pt>
                <c:pt idx="146">
                  <c:v>0</c:v>
                </c:pt>
                <c:pt idx="147">
                  <c:v>0</c:v>
                </c:pt>
                <c:pt idx="149">
                  <c:v>0</c:v>
                </c:pt>
                <c:pt idx="150">
                  <c:v>0</c:v>
                </c:pt>
                <c:pt idx="152">
                  <c:v>0</c:v>
                </c:pt>
                <c:pt idx="154">
                  <c:v>0</c:v>
                </c:pt>
                <c:pt idx="155">
                  <c:v>0</c:v>
                </c:pt>
              </c:numCache>
            </c:numRef>
          </c:val>
        </c:ser>
        <c:ser>
          <c:idx val="16"/>
          <c:order val="16"/>
          <c:tx>
            <c:strRef>
              <c:f>'Liste GYM'!$W$1</c:f>
              <c:strCache>
                <c:ptCount val="1"/>
                <c:pt idx="0">
                  <c:v>Deg ANNEAUX</c:v>
                </c:pt>
              </c:strCache>
            </c:strRef>
          </c:tx>
          <c:spPr>
            <a:solidFill>
              <a:srgbClr val="3366FF"/>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GYM'!$W$2:$W$157</c:f>
              <c:numCache>
                <c:formatCode>0</c:formatCode>
                <c:ptCount val="156"/>
                <c:pt idx="0">
                  <c:v>4</c:v>
                </c:pt>
                <c:pt idx="1">
                  <c:v>3</c:v>
                </c:pt>
                <c:pt idx="2">
                  <c:v>2</c:v>
                </c:pt>
                <c:pt idx="3">
                  <c:v>2</c:v>
                </c:pt>
                <c:pt idx="4">
                  <c:v>2</c:v>
                </c:pt>
                <c:pt idx="5">
                  <c:v>3</c:v>
                </c:pt>
                <c:pt idx="6">
                  <c:v>2</c:v>
                </c:pt>
                <c:pt idx="7">
                  <c:v>3</c:v>
                </c:pt>
                <c:pt idx="8">
                  <c:v>2</c:v>
                </c:pt>
                <c:pt idx="9">
                  <c:v>3</c:v>
                </c:pt>
                <c:pt idx="10">
                  <c:v>1</c:v>
                </c:pt>
                <c:pt idx="11">
                  <c:v>1</c:v>
                </c:pt>
                <c:pt idx="12">
                  <c:v>1</c:v>
                </c:pt>
                <c:pt idx="13">
                  <c:v>4</c:v>
                </c:pt>
                <c:pt idx="14">
                  <c:v>4</c:v>
                </c:pt>
                <c:pt idx="15">
                  <c:v>4</c:v>
                </c:pt>
                <c:pt idx="16">
                  <c:v>4</c:v>
                </c:pt>
                <c:pt idx="17">
                  <c:v>4</c:v>
                </c:pt>
                <c:pt idx="18">
                  <c:v>4</c:v>
                </c:pt>
                <c:pt idx="19">
                  <c:v>4</c:v>
                </c:pt>
                <c:pt idx="20">
                  <c:v>0</c:v>
                </c:pt>
                <c:pt idx="21">
                  <c:v>0</c:v>
                </c:pt>
                <c:pt idx="22">
                  <c:v>0</c:v>
                </c:pt>
                <c:pt idx="23">
                  <c:v>0</c:v>
                </c:pt>
                <c:pt idx="24">
                  <c:v>0</c:v>
                </c:pt>
                <c:pt idx="25">
                  <c:v>0</c:v>
                </c:pt>
                <c:pt idx="26">
                  <c:v>0</c:v>
                </c:pt>
                <c:pt idx="27">
                  <c:v>0</c:v>
                </c:pt>
                <c:pt idx="28">
                  <c:v>0</c:v>
                </c:pt>
                <c:pt idx="29">
                  <c:v>0</c:v>
                </c:pt>
                <c:pt idx="30">
                  <c:v>0</c:v>
                </c:pt>
                <c:pt idx="31">
                  <c:v>0</c:v>
                </c:pt>
                <c:pt idx="32">
                  <c:v>0</c:v>
                </c:pt>
                <c:pt idx="33">
                  <c:v>3</c:v>
                </c:pt>
                <c:pt idx="34">
                  <c:v>3</c:v>
                </c:pt>
                <c:pt idx="35">
                  <c:v>0</c:v>
                </c:pt>
                <c:pt idx="36">
                  <c:v>4</c:v>
                </c:pt>
                <c:pt idx="37">
                  <c:v>3</c:v>
                </c:pt>
                <c:pt idx="38">
                  <c:v>0</c:v>
                </c:pt>
                <c:pt idx="39">
                  <c:v>3</c:v>
                </c:pt>
                <c:pt idx="40">
                  <c:v>0</c:v>
                </c:pt>
                <c:pt idx="41">
                  <c:v>0</c:v>
                </c:pt>
                <c:pt idx="42">
                  <c:v>0</c:v>
                </c:pt>
                <c:pt idx="43">
                  <c:v>0</c:v>
                </c:pt>
                <c:pt idx="44">
                  <c:v>0</c:v>
                </c:pt>
                <c:pt idx="45">
                  <c:v>0</c:v>
                </c:pt>
                <c:pt idx="46">
                  <c:v>0</c:v>
                </c:pt>
                <c:pt idx="47">
                  <c:v>0</c:v>
                </c:pt>
                <c:pt idx="48">
                  <c:v>0</c:v>
                </c:pt>
                <c:pt idx="49">
                  <c:v>0</c:v>
                </c:pt>
                <c:pt idx="50">
                  <c:v>0</c:v>
                </c:pt>
                <c:pt idx="51">
                  <c:v>0</c:v>
                </c:pt>
                <c:pt idx="52">
                  <c:v>3</c:v>
                </c:pt>
                <c:pt idx="53">
                  <c:v>3</c:v>
                </c:pt>
                <c:pt idx="54">
                  <c:v>0</c:v>
                </c:pt>
                <c:pt idx="56">
                  <c:v>0</c:v>
                </c:pt>
                <c:pt idx="57">
                  <c:v>3</c:v>
                </c:pt>
                <c:pt idx="59">
                  <c:v>4</c:v>
                </c:pt>
                <c:pt idx="62">
                  <c:v>3</c:v>
                </c:pt>
                <c:pt idx="63">
                  <c:v>3</c:v>
                </c:pt>
                <c:pt idx="64">
                  <c:v>3</c:v>
                </c:pt>
                <c:pt idx="65">
                  <c:v>0</c:v>
                </c:pt>
                <c:pt idx="66">
                  <c:v>3</c:v>
                </c:pt>
                <c:pt idx="67">
                  <c:v>0</c:v>
                </c:pt>
                <c:pt idx="68">
                  <c:v>0</c:v>
                </c:pt>
                <c:pt idx="69">
                  <c:v>0</c:v>
                </c:pt>
                <c:pt idx="70">
                  <c:v>0</c:v>
                </c:pt>
                <c:pt idx="71">
                  <c:v>0</c:v>
                </c:pt>
                <c:pt idx="72">
                  <c:v>0</c:v>
                </c:pt>
                <c:pt idx="73">
                  <c:v>0</c:v>
                </c:pt>
                <c:pt idx="74">
                  <c:v>1</c:v>
                </c:pt>
                <c:pt idx="75">
                  <c:v>0</c:v>
                </c:pt>
                <c:pt idx="76">
                  <c:v>2</c:v>
                </c:pt>
                <c:pt idx="77">
                  <c:v>3</c:v>
                </c:pt>
                <c:pt idx="78">
                  <c:v>3</c:v>
                </c:pt>
                <c:pt idx="79">
                  <c:v>0</c:v>
                </c:pt>
                <c:pt idx="80">
                  <c:v>5</c:v>
                </c:pt>
                <c:pt idx="81">
                  <c:v>4</c:v>
                </c:pt>
                <c:pt idx="82">
                  <c:v>3</c:v>
                </c:pt>
                <c:pt idx="83">
                  <c:v>4</c:v>
                </c:pt>
                <c:pt idx="84">
                  <c:v>3</c:v>
                </c:pt>
                <c:pt idx="85">
                  <c:v>2</c:v>
                </c:pt>
                <c:pt idx="86">
                  <c:v>3</c:v>
                </c:pt>
                <c:pt idx="87">
                  <c:v>4</c:v>
                </c:pt>
                <c:pt idx="88">
                  <c:v>0</c:v>
                </c:pt>
                <c:pt idx="89">
                  <c:v>1</c:v>
                </c:pt>
                <c:pt idx="90">
                  <c:v>3</c:v>
                </c:pt>
                <c:pt idx="91">
                  <c:v>3</c:v>
                </c:pt>
                <c:pt idx="92">
                  <c:v>3</c:v>
                </c:pt>
                <c:pt idx="93">
                  <c:v>0</c:v>
                </c:pt>
                <c:pt idx="94">
                  <c:v>0</c:v>
                </c:pt>
                <c:pt idx="95">
                  <c:v>3</c:v>
                </c:pt>
                <c:pt idx="96">
                  <c:v>5</c:v>
                </c:pt>
                <c:pt idx="97">
                  <c:v>5</c:v>
                </c:pt>
                <c:pt idx="98">
                  <c:v>4</c:v>
                </c:pt>
                <c:pt idx="99">
                  <c:v>2</c:v>
                </c:pt>
                <c:pt idx="101">
                  <c:v>1</c:v>
                </c:pt>
                <c:pt idx="103">
                  <c:v>2</c:v>
                </c:pt>
                <c:pt idx="104">
                  <c:v>0</c:v>
                </c:pt>
                <c:pt idx="105">
                  <c:v>2</c:v>
                </c:pt>
                <c:pt idx="106">
                  <c:v>4</c:v>
                </c:pt>
                <c:pt idx="107">
                  <c:v>4</c:v>
                </c:pt>
                <c:pt idx="108">
                  <c:v>3</c:v>
                </c:pt>
                <c:pt idx="109">
                  <c:v>4</c:v>
                </c:pt>
                <c:pt idx="110">
                  <c:v>3</c:v>
                </c:pt>
                <c:pt idx="111">
                  <c:v>3</c:v>
                </c:pt>
                <c:pt idx="112">
                  <c:v>3</c:v>
                </c:pt>
                <c:pt idx="113">
                  <c:v>0</c:v>
                </c:pt>
                <c:pt idx="114">
                  <c:v>0</c:v>
                </c:pt>
                <c:pt idx="115">
                  <c:v>3</c:v>
                </c:pt>
                <c:pt idx="116">
                  <c:v>0</c:v>
                </c:pt>
                <c:pt idx="123">
                  <c:v>0</c:v>
                </c:pt>
                <c:pt idx="124">
                  <c:v>0</c:v>
                </c:pt>
                <c:pt idx="125">
                  <c:v>0</c:v>
                </c:pt>
                <c:pt idx="126">
                  <c:v>0</c:v>
                </c:pt>
                <c:pt idx="127">
                  <c:v>0</c:v>
                </c:pt>
                <c:pt idx="128">
                  <c:v>0</c:v>
                </c:pt>
                <c:pt idx="129">
                  <c:v>0</c:v>
                </c:pt>
                <c:pt idx="130">
                  <c:v>3</c:v>
                </c:pt>
                <c:pt idx="131">
                  <c:v>3</c:v>
                </c:pt>
                <c:pt idx="132">
                  <c:v>0</c:v>
                </c:pt>
                <c:pt idx="133">
                  <c:v>0</c:v>
                </c:pt>
                <c:pt idx="134">
                  <c:v>0</c:v>
                </c:pt>
                <c:pt idx="135">
                  <c:v>0</c:v>
                </c:pt>
                <c:pt idx="136">
                  <c:v>0</c:v>
                </c:pt>
                <c:pt idx="137">
                  <c:v>0</c:v>
                </c:pt>
                <c:pt idx="138">
                  <c:v>0</c:v>
                </c:pt>
                <c:pt idx="139">
                  <c:v>0</c:v>
                </c:pt>
                <c:pt idx="140">
                  <c:v>0</c:v>
                </c:pt>
                <c:pt idx="141">
                  <c:v>0</c:v>
                </c:pt>
                <c:pt idx="142">
                  <c:v>1</c:v>
                </c:pt>
                <c:pt idx="143">
                  <c:v>0</c:v>
                </c:pt>
                <c:pt idx="144">
                  <c:v>4</c:v>
                </c:pt>
                <c:pt idx="145">
                  <c:v>4</c:v>
                </c:pt>
                <c:pt idx="146">
                  <c:v>0</c:v>
                </c:pt>
                <c:pt idx="147">
                  <c:v>0</c:v>
                </c:pt>
                <c:pt idx="149">
                  <c:v>0</c:v>
                </c:pt>
                <c:pt idx="150">
                  <c:v>0</c:v>
                </c:pt>
                <c:pt idx="152">
                  <c:v>0</c:v>
                </c:pt>
                <c:pt idx="154">
                  <c:v>0</c:v>
                </c:pt>
                <c:pt idx="155">
                  <c:v>0</c:v>
                </c:pt>
              </c:numCache>
            </c:numRef>
          </c:val>
        </c:ser>
        <c:ser>
          <c:idx val="17"/>
          <c:order val="17"/>
          <c:tx>
            <c:strRef>
              <c:f>'Liste GYM'!$X$1</c:f>
              <c:strCache>
                <c:ptCount val="1"/>
                <c:pt idx="0">
                  <c:v>Deg SAUT</c:v>
                </c:pt>
              </c:strCache>
            </c:strRef>
          </c:tx>
          <c:spPr>
            <a:solidFill>
              <a:srgbClr val="33CCCC"/>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GYM'!$X$2:$X$157</c:f>
              <c:numCache>
                <c:formatCode>0</c:formatCode>
                <c:ptCount val="156"/>
                <c:pt idx="0">
                  <c:v>4</c:v>
                </c:pt>
                <c:pt idx="1">
                  <c:v>4</c:v>
                </c:pt>
                <c:pt idx="2">
                  <c:v>4</c:v>
                </c:pt>
                <c:pt idx="3">
                  <c:v>4</c:v>
                </c:pt>
                <c:pt idx="4">
                  <c:v>4</c:v>
                </c:pt>
                <c:pt idx="5">
                  <c:v>4</c:v>
                </c:pt>
                <c:pt idx="6">
                  <c:v>4</c:v>
                </c:pt>
                <c:pt idx="7">
                  <c:v>4</c:v>
                </c:pt>
                <c:pt idx="8">
                  <c:v>4</c:v>
                </c:pt>
                <c:pt idx="9">
                  <c:v>4</c:v>
                </c:pt>
                <c:pt idx="10">
                  <c:v>3</c:v>
                </c:pt>
                <c:pt idx="11">
                  <c:v>3</c:v>
                </c:pt>
                <c:pt idx="12">
                  <c:v>3</c:v>
                </c:pt>
                <c:pt idx="13">
                  <c:v>5</c:v>
                </c:pt>
                <c:pt idx="14">
                  <c:v>5</c:v>
                </c:pt>
                <c:pt idx="15">
                  <c:v>5</c:v>
                </c:pt>
                <c:pt idx="16">
                  <c:v>5</c:v>
                </c:pt>
                <c:pt idx="17">
                  <c:v>4</c:v>
                </c:pt>
                <c:pt idx="18">
                  <c:v>3</c:v>
                </c:pt>
                <c:pt idx="19">
                  <c:v>5</c:v>
                </c:pt>
                <c:pt idx="20">
                  <c:v>2</c:v>
                </c:pt>
                <c:pt idx="21">
                  <c:v>2</c:v>
                </c:pt>
                <c:pt idx="22">
                  <c:v>2</c:v>
                </c:pt>
                <c:pt idx="23">
                  <c:v>2</c:v>
                </c:pt>
                <c:pt idx="24">
                  <c:v>2</c:v>
                </c:pt>
                <c:pt idx="25">
                  <c:v>2</c:v>
                </c:pt>
                <c:pt idx="26">
                  <c:v>1</c:v>
                </c:pt>
                <c:pt idx="27">
                  <c:v>1</c:v>
                </c:pt>
                <c:pt idx="28">
                  <c:v>1</c:v>
                </c:pt>
                <c:pt idx="29">
                  <c:v>2</c:v>
                </c:pt>
                <c:pt idx="30">
                  <c:v>1</c:v>
                </c:pt>
                <c:pt idx="31">
                  <c:v>1</c:v>
                </c:pt>
                <c:pt idx="32">
                  <c:v>2</c:v>
                </c:pt>
                <c:pt idx="33">
                  <c:v>4</c:v>
                </c:pt>
                <c:pt idx="34">
                  <c:v>3</c:v>
                </c:pt>
                <c:pt idx="35">
                  <c:v>0</c:v>
                </c:pt>
                <c:pt idx="36">
                  <c:v>4</c:v>
                </c:pt>
                <c:pt idx="37">
                  <c:v>3</c:v>
                </c:pt>
                <c:pt idx="38">
                  <c:v>0</c:v>
                </c:pt>
                <c:pt idx="39">
                  <c:v>4</c:v>
                </c:pt>
                <c:pt idx="40">
                  <c:v>2</c:v>
                </c:pt>
                <c:pt idx="41">
                  <c:v>0</c:v>
                </c:pt>
                <c:pt idx="42">
                  <c:v>2</c:v>
                </c:pt>
                <c:pt idx="43">
                  <c:v>2</c:v>
                </c:pt>
                <c:pt idx="44">
                  <c:v>2</c:v>
                </c:pt>
                <c:pt idx="45">
                  <c:v>2</c:v>
                </c:pt>
                <c:pt idx="46">
                  <c:v>0</c:v>
                </c:pt>
                <c:pt idx="47">
                  <c:v>2</c:v>
                </c:pt>
                <c:pt idx="48">
                  <c:v>1</c:v>
                </c:pt>
                <c:pt idx="49">
                  <c:v>1</c:v>
                </c:pt>
                <c:pt idx="50">
                  <c:v>1</c:v>
                </c:pt>
                <c:pt idx="51">
                  <c:v>2</c:v>
                </c:pt>
                <c:pt idx="52">
                  <c:v>3</c:v>
                </c:pt>
                <c:pt idx="53">
                  <c:v>3</c:v>
                </c:pt>
                <c:pt idx="54">
                  <c:v>2</c:v>
                </c:pt>
                <c:pt idx="56">
                  <c:v>0</c:v>
                </c:pt>
                <c:pt idx="57">
                  <c:v>4</c:v>
                </c:pt>
                <c:pt idx="59">
                  <c:v>4</c:v>
                </c:pt>
                <c:pt idx="62">
                  <c:v>5</c:v>
                </c:pt>
                <c:pt idx="63">
                  <c:v>4</c:v>
                </c:pt>
                <c:pt idx="64">
                  <c:v>3</c:v>
                </c:pt>
                <c:pt idx="65">
                  <c:v>2</c:v>
                </c:pt>
                <c:pt idx="66">
                  <c:v>4</c:v>
                </c:pt>
                <c:pt idx="67">
                  <c:v>2</c:v>
                </c:pt>
                <c:pt idx="68">
                  <c:v>0</c:v>
                </c:pt>
                <c:pt idx="69">
                  <c:v>0</c:v>
                </c:pt>
                <c:pt idx="70">
                  <c:v>2</c:v>
                </c:pt>
                <c:pt idx="71">
                  <c:v>1</c:v>
                </c:pt>
                <c:pt idx="72">
                  <c:v>1</c:v>
                </c:pt>
                <c:pt idx="73">
                  <c:v>1</c:v>
                </c:pt>
                <c:pt idx="74">
                  <c:v>3</c:v>
                </c:pt>
                <c:pt idx="75">
                  <c:v>0</c:v>
                </c:pt>
                <c:pt idx="76">
                  <c:v>4</c:v>
                </c:pt>
                <c:pt idx="77">
                  <c:v>4</c:v>
                </c:pt>
                <c:pt idx="78">
                  <c:v>2</c:v>
                </c:pt>
                <c:pt idx="79">
                  <c:v>2</c:v>
                </c:pt>
                <c:pt idx="80">
                  <c:v>4</c:v>
                </c:pt>
                <c:pt idx="81">
                  <c:v>4</c:v>
                </c:pt>
                <c:pt idx="82">
                  <c:v>4</c:v>
                </c:pt>
                <c:pt idx="83">
                  <c:v>4</c:v>
                </c:pt>
                <c:pt idx="84">
                  <c:v>4</c:v>
                </c:pt>
                <c:pt idx="85">
                  <c:v>3</c:v>
                </c:pt>
                <c:pt idx="86">
                  <c:v>4</c:v>
                </c:pt>
                <c:pt idx="87">
                  <c:v>4</c:v>
                </c:pt>
                <c:pt idx="88">
                  <c:v>0</c:v>
                </c:pt>
                <c:pt idx="89">
                  <c:v>2</c:v>
                </c:pt>
                <c:pt idx="90">
                  <c:v>4</c:v>
                </c:pt>
                <c:pt idx="91">
                  <c:v>4</c:v>
                </c:pt>
                <c:pt idx="92">
                  <c:v>3</c:v>
                </c:pt>
                <c:pt idx="93">
                  <c:v>2</c:v>
                </c:pt>
                <c:pt idx="94">
                  <c:v>1</c:v>
                </c:pt>
                <c:pt idx="95">
                  <c:v>3</c:v>
                </c:pt>
                <c:pt idx="96">
                  <c:v>4</c:v>
                </c:pt>
                <c:pt idx="97">
                  <c:v>4</c:v>
                </c:pt>
                <c:pt idx="98">
                  <c:v>4</c:v>
                </c:pt>
                <c:pt idx="99">
                  <c:v>4</c:v>
                </c:pt>
                <c:pt idx="101">
                  <c:v>4</c:v>
                </c:pt>
                <c:pt idx="103">
                  <c:v>4</c:v>
                </c:pt>
                <c:pt idx="104">
                  <c:v>0</c:v>
                </c:pt>
                <c:pt idx="105">
                  <c:v>3</c:v>
                </c:pt>
                <c:pt idx="106">
                  <c:v>5</c:v>
                </c:pt>
                <c:pt idx="107">
                  <c:v>5</c:v>
                </c:pt>
                <c:pt idx="108">
                  <c:v>5</c:v>
                </c:pt>
                <c:pt idx="109">
                  <c:v>5</c:v>
                </c:pt>
                <c:pt idx="110">
                  <c:v>5</c:v>
                </c:pt>
                <c:pt idx="111">
                  <c:v>4</c:v>
                </c:pt>
                <c:pt idx="112">
                  <c:v>5</c:v>
                </c:pt>
                <c:pt idx="113">
                  <c:v>0</c:v>
                </c:pt>
                <c:pt idx="114">
                  <c:v>0</c:v>
                </c:pt>
                <c:pt idx="115">
                  <c:v>5</c:v>
                </c:pt>
                <c:pt idx="116">
                  <c:v>0</c:v>
                </c:pt>
                <c:pt idx="123">
                  <c:v>0</c:v>
                </c:pt>
                <c:pt idx="124">
                  <c:v>0</c:v>
                </c:pt>
                <c:pt idx="125">
                  <c:v>0</c:v>
                </c:pt>
                <c:pt idx="126">
                  <c:v>0</c:v>
                </c:pt>
                <c:pt idx="127">
                  <c:v>0</c:v>
                </c:pt>
                <c:pt idx="128">
                  <c:v>0</c:v>
                </c:pt>
                <c:pt idx="129">
                  <c:v>0</c:v>
                </c:pt>
                <c:pt idx="130">
                  <c:v>4</c:v>
                </c:pt>
                <c:pt idx="131">
                  <c:v>4</c:v>
                </c:pt>
                <c:pt idx="132">
                  <c:v>2</c:v>
                </c:pt>
                <c:pt idx="133">
                  <c:v>2</c:v>
                </c:pt>
                <c:pt idx="134">
                  <c:v>2</c:v>
                </c:pt>
                <c:pt idx="135">
                  <c:v>2</c:v>
                </c:pt>
                <c:pt idx="136">
                  <c:v>2</c:v>
                </c:pt>
                <c:pt idx="137">
                  <c:v>0</c:v>
                </c:pt>
                <c:pt idx="138">
                  <c:v>1</c:v>
                </c:pt>
                <c:pt idx="139">
                  <c:v>1</c:v>
                </c:pt>
                <c:pt idx="140">
                  <c:v>0</c:v>
                </c:pt>
                <c:pt idx="141">
                  <c:v>1</c:v>
                </c:pt>
                <c:pt idx="142">
                  <c:v>4</c:v>
                </c:pt>
                <c:pt idx="143">
                  <c:v>0</c:v>
                </c:pt>
                <c:pt idx="144">
                  <c:v>5</c:v>
                </c:pt>
                <c:pt idx="145">
                  <c:v>5</c:v>
                </c:pt>
                <c:pt idx="146">
                  <c:v>0</c:v>
                </c:pt>
                <c:pt idx="147">
                  <c:v>0</c:v>
                </c:pt>
                <c:pt idx="149">
                  <c:v>0</c:v>
                </c:pt>
                <c:pt idx="150">
                  <c:v>0</c:v>
                </c:pt>
                <c:pt idx="152">
                  <c:v>0</c:v>
                </c:pt>
                <c:pt idx="154">
                  <c:v>0</c:v>
                </c:pt>
                <c:pt idx="155">
                  <c:v>0</c:v>
                </c:pt>
              </c:numCache>
            </c:numRef>
          </c:val>
        </c:ser>
        <c:ser>
          <c:idx val="18"/>
          <c:order val="18"/>
          <c:tx>
            <c:strRef>
              <c:f>'Liste GYM'!$Y$1</c:f>
              <c:strCache>
                <c:ptCount val="1"/>
                <c:pt idx="0">
                  <c:v>Deg PARALLELES</c:v>
                </c:pt>
              </c:strCache>
            </c:strRef>
          </c:tx>
          <c:spPr>
            <a:solidFill>
              <a:srgbClr val="99CC00"/>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GYM'!$Y$2:$Y$157</c:f>
              <c:numCache>
                <c:formatCode>0</c:formatCode>
                <c:ptCount val="156"/>
                <c:pt idx="0">
                  <c:v>4</c:v>
                </c:pt>
                <c:pt idx="1">
                  <c:v>4</c:v>
                </c:pt>
                <c:pt idx="2">
                  <c:v>4</c:v>
                </c:pt>
                <c:pt idx="3">
                  <c:v>3</c:v>
                </c:pt>
                <c:pt idx="4">
                  <c:v>4</c:v>
                </c:pt>
                <c:pt idx="5">
                  <c:v>4</c:v>
                </c:pt>
                <c:pt idx="6">
                  <c:v>3</c:v>
                </c:pt>
                <c:pt idx="7">
                  <c:v>4</c:v>
                </c:pt>
                <c:pt idx="8">
                  <c:v>3</c:v>
                </c:pt>
                <c:pt idx="9">
                  <c:v>3</c:v>
                </c:pt>
                <c:pt idx="10">
                  <c:v>3</c:v>
                </c:pt>
                <c:pt idx="11">
                  <c:v>2</c:v>
                </c:pt>
                <c:pt idx="12">
                  <c:v>2</c:v>
                </c:pt>
                <c:pt idx="13">
                  <c:v>5</c:v>
                </c:pt>
                <c:pt idx="14">
                  <c:v>4</c:v>
                </c:pt>
                <c:pt idx="15">
                  <c:v>4</c:v>
                </c:pt>
                <c:pt idx="16">
                  <c:v>4</c:v>
                </c:pt>
                <c:pt idx="17">
                  <c:v>4</c:v>
                </c:pt>
                <c:pt idx="18">
                  <c:v>4</c:v>
                </c:pt>
                <c:pt idx="19">
                  <c:v>3</c:v>
                </c:pt>
                <c:pt idx="20">
                  <c:v>2</c:v>
                </c:pt>
                <c:pt idx="21">
                  <c:v>2</c:v>
                </c:pt>
                <c:pt idx="22">
                  <c:v>2</c:v>
                </c:pt>
                <c:pt idx="23">
                  <c:v>2</c:v>
                </c:pt>
                <c:pt idx="24">
                  <c:v>2</c:v>
                </c:pt>
                <c:pt idx="25">
                  <c:v>2</c:v>
                </c:pt>
                <c:pt idx="26">
                  <c:v>1</c:v>
                </c:pt>
                <c:pt idx="27">
                  <c:v>1</c:v>
                </c:pt>
                <c:pt idx="28">
                  <c:v>1</c:v>
                </c:pt>
                <c:pt idx="29">
                  <c:v>2</c:v>
                </c:pt>
                <c:pt idx="30">
                  <c:v>1</c:v>
                </c:pt>
                <c:pt idx="31">
                  <c:v>1</c:v>
                </c:pt>
                <c:pt idx="32">
                  <c:v>2</c:v>
                </c:pt>
                <c:pt idx="33">
                  <c:v>2</c:v>
                </c:pt>
                <c:pt idx="34">
                  <c:v>3</c:v>
                </c:pt>
                <c:pt idx="35">
                  <c:v>0</c:v>
                </c:pt>
                <c:pt idx="36">
                  <c:v>3</c:v>
                </c:pt>
                <c:pt idx="37">
                  <c:v>3</c:v>
                </c:pt>
                <c:pt idx="38">
                  <c:v>0</c:v>
                </c:pt>
                <c:pt idx="39">
                  <c:v>3</c:v>
                </c:pt>
                <c:pt idx="40">
                  <c:v>2</c:v>
                </c:pt>
                <c:pt idx="41">
                  <c:v>0</c:v>
                </c:pt>
                <c:pt idx="42">
                  <c:v>2</c:v>
                </c:pt>
                <c:pt idx="43">
                  <c:v>2</c:v>
                </c:pt>
                <c:pt idx="44">
                  <c:v>2</c:v>
                </c:pt>
                <c:pt idx="45">
                  <c:v>2</c:v>
                </c:pt>
                <c:pt idx="46">
                  <c:v>0</c:v>
                </c:pt>
                <c:pt idx="47">
                  <c:v>2</c:v>
                </c:pt>
                <c:pt idx="48">
                  <c:v>1</c:v>
                </c:pt>
                <c:pt idx="49">
                  <c:v>1</c:v>
                </c:pt>
                <c:pt idx="50">
                  <c:v>1</c:v>
                </c:pt>
                <c:pt idx="51">
                  <c:v>2</c:v>
                </c:pt>
                <c:pt idx="52">
                  <c:v>2</c:v>
                </c:pt>
                <c:pt idx="53">
                  <c:v>2</c:v>
                </c:pt>
                <c:pt idx="54">
                  <c:v>2</c:v>
                </c:pt>
                <c:pt idx="56">
                  <c:v>0</c:v>
                </c:pt>
                <c:pt idx="57">
                  <c:v>4</c:v>
                </c:pt>
                <c:pt idx="59">
                  <c:v>4</c:v>
                </c:pt>
                <c:pt idx="62">
                  <c:v>3</c:v>
                </c:pt>
                <c:pt idx="63">
                  <c:v>3</c:v>
                </c:pt>
                <c:pt idx="64">
                  <c:v>3</c:v>
                </c:pt>
                <c:pt idx="65">
                  <c:v>2</c:v>
                </c:pt>
                <c:pt idx="66">
                  <c:v>3</c:v>
                </c:pt>
                <c:pt idx="67">
                  <c:v>2</c:v>
                </c:pt>
                <c:pt idx="68">
                  <c:v>0</c:v>
                </c:pt>
                <c:pt idx="69">
                  <c:v>0</c:v>
                </c:pt>
                <c:pt idx="70">
                  <c:v>2</c:v>
                </c:pt>
                <c:pt idx="71">
                  <c:v>1</c:v>
                </c:pt>
                <c:pt idx="72">
                  <c:v>1</c:v>
                </c:pt>
                <c:pt idx="73">
                  <c:v>1</c:v>
                </c:pt>
                <c:pt idx="74">
                  <c:v>1</c:v>
                </c:pt>
                <c:pt idx="75">
                  <c:v>0</c:v>
                </c:pt>
                <c:pt idx="76">
                  <c:v>4</c:v>
                </c:pt>
                <c:pt idx="77">
                  <c:v>2</c:v>
                </c:pt>
                <c:pt idx="78">
                  <c:v>2</c:v>
                </c:pt>
                <c:pt idx="79">
                  <c:v>2</c:v>
                </c:pt>
                <c:pt idx="80">
                  <c:v>5</c:v>
                </c:pt>
                <c:pt idx="81">
                  <c:v>4</c:v>
                </c:pt>
                <c:pt idx="82">
                  <c:v>4</c:v>
                </c:pt>
                <c:pt idx="83">
                  <c:v>4</c:v>
                </c:pt>
                <c:pt idx="84">
                  <c:v>3</c:v>
                </c:pt>
                <c:pt idx="85">
                  <c:v>3</c:v>
                </c:pt>
                <c:pt idx="86">
                  <c:v>3</c:v>
                </c:pt>
                <c:pt idx="87">
                  <c:v>3</c:v>
                </c:pt>
                <c:pt idx="88">
                  <c:v>0</c:v>
                </c:pt>
                <c:pt idx="89">
                  <c:v>1</c:v>
                </c:pt>
                <c:pt idx="90">
                  <c:v>3</c:v>
                </c:pt>
                <c:pt idx="91">
                  <c:v>3</c:v>
                </c:pt>
                <c:pt idx="92">
                  <c:v>2</c:v>
                </c:pt>
                <c:pt idx="93">
                  <c:v>2</c:v>
                </c:pt>
                <c:pt idx="94">
                  <c:v>1</c:v>
                </c:pt>
                <c:pt idx="95">
                  <c:v>3</c:v>
                </c:pt>
                <c:pt idx="96">
                  <c:v>5</c:v>
                </c:pt>
                <c:pt idx="97">
                  <c:v>5</c:v>
                </c:pt>
                <c:pt idx="98">
                  <c:v>5</c:v>
                </c:pt>
                <c:pt idx="99">
                  <c:v>4</c:v>
                </c:pt>
                <c:pt idx="101">
                  <c:v>3</c:v>
                </c:pt>
                <c:pt idx="103">
                  <c:v>4</c:v>
                </c:pt>
                <c:pt idx="104">
                  <c:v>0</c:v>
                </c:pt>
                <c:pt idx="105">
                  <c:v>3</c:v>
                </c:pt>
                <c:pt idx="106">
                  <c:v>4</c:v>
                </c:pt>
                <c:pt idx="107">
                  <c:v>4</c:v>
                </c:pt>
                <c:pt idx="108">
                  <c:v>4</c:v>
                </c:pt>
                <c:pt idx="109">
                  <c:v>4</c:v>
                </c:pt>
                <c:pt idx="110">
                  <c:v>2</c:v>
                </c:pt>
                <c:pt idx="111">
                  <c:v>3</c:v>
                </c:pt>
                <c:pt idx="112">
                  <c:v>3</c:v>
                </c:pt>
                <c:pt idx="113">
                  <c:v>0</c:v>
                </c:pt>
                <c:pt idx="114">
                  <c:v>0</c:v>
                </c:pt>
                <c:pt idx="115">
                  <c:v>2</c:v>
                </c:pt>
                <c:pt idx="116">
                  <c:v>0</c:v>
                </c:pt>
                <c:pt idx="123">
                  <c:v>0</c:v>
                </c:pt>
                <c:pt idx="124">
                  <c:v>0</c:v>
                </c:pt>
                <c:pt idx="125">
                  <c:v>0</c:v>
                </c:pt>
                <c:pt idx="126">
                  <c:v>0</c:v>
                </c:pt>
                <c:pt idx="127">
                  <c:v>0</c:v>
                </c:pt>
                <c:pt idx="128">
                  <c:v>0</c:v>
                </c:pt>
                <c:pt idx="129">
                  <c:v>0</c:v>
                </c:pt>
                <c:pt idx="130">
                  <c:v>2</c:v>
                </c:pt>
                <c:pt idx="131">
                  <c:v>4</c:v>
                </c:pt>
                <c:pt idx="132">
                  <c:v>2</c:v>
                </c:pt>
                <c:pt idx="133">
                  <c:v>2</c:v>
                </c:pt>
                <c:pt idx="134">
                  <c:v>2</c:v>
                </c:pt>
                <c:pt idx="135">
                  <c:v>2</c:v>
                </c:pt>
                <c:pt idx="136">
                  <c:v>2</c:v>
                </c:pt>
                <c:pt idx="137">
                  <c:v>0</c:v>
                </c:pt>
                <c:pt idx="138">
                  <c:v>1</c:v>
                </c:pt>
                <c:pt idx="139">
                  <c:v>1</c:v>
                </c:pt>
                <c:pt idx="140">
                  <c:v>0</c:v>
                </c:pt>
                <c:pt idx="141">
                  <c:v>1</c:v>
                </c:pt>
                <c:pt idx="142">
                  <c:v>4</c:v>
                </c:pt>
                <c:pt idx="143">
                  <c:v>0</c:v>
                </c:pt>
                <c:pt idx="144">
                  <c:v>3</c:v>
                </c:pt>
                <c:pt idx="145">
                  <c:v>4</c:v>
                </c:pt>
                <c:pt idx="146">
                  <c:v>0</c:v>
                </c:pt>
                <c:pt idx="147">
                  <c:v>0</c:v>
                </c:pt>
                <c:pt idx="149">
                  <c:v>0</c:v>
                </c:pt>
                <c:pt idx="150">
                  <c:v>0</c:v>
                </c:pt>
                <c:pt idx="152">
                  <c:v>0</c:v>
                </c:pt>
                <c:pt idx="154">
                  <c:v>0</c:v>
                </c:pt>
                <c:pt idx="155">
                  <c:v>0</c:v>
                </c:pt>
              </c:numCache>
            </c:numRef>
          </c:val>
        </c:ser>
        <c:ser>
          <c:idx val="19"/>
          <c:order val="19"/>
          <c:tx>
            <c:strRef>
              <c:f>'Liste GYM'!$Z$1</c:f>
              <c:strCache>
                <c:ptCount val="1"/>
                <c:pt idx="0">
                  <c:v>Deg FIXE</c:v>
                </c:pt>
              </c:strCache>
            </c:strRef>
          </c:tx>
          <c:spPr>
            <a:solidFill>
              <a:srgbClr val="FFCC00"/>
            </a:solidFill>
            <a:ln w="12700">
              <a:solidFill>
                <a:srgbClr val="000000"/>
              </a:solidFill>
              <a:prstDash val="solid"/>
            </a:ln>
          </c:spPr>
          <c:cat>
            <c:multiLvlStrRef>
              <c:f>'Liste GYM'!$A$2:$F$157</c:f>
              <c:multiLvlStrCache>
                <c:ptCount val="146"/>
                <c:lvl>
                  <c:pt idx="0">
                    <c:v>AGT</c:v>
                  </c:pt>
                  <c:pt idx="1">
                    <c:v>AGT</c:v>
                  </c:pt>
                  <c:pt idx="2">
                    <c:v>AGT</c:v>
                  </c:pt>
                  <c:pt idx="3">
                    <c:v>AGT</c:v>
                  </c:pt>
                  <c:pt idx="4">
                    <c:v>AGT</c:v>
                  </c:pt>
                  <c:pt idx="5">
                    <c:v>AGT</c:v>
                  </c:pt>
                  <c:pt idx="6">
                    <c:v>AGT</c:v>
                  </c:pt>
                  <c:pt idx="7">
                    <c:v>AGT</c:v>
                  </c:pt>
                  <c:pt idx="8">
                    <c:v>AGT</c:v>
                  </c:pt>
                  <c:pt idx="9">
                    <c:v>AGT</c:v>
                  </c:pt>
                  <c:pt idx="10">
                    <c:v>AGT</c:v>
                  </c:pt>
                  <c:pt idx="11">
                    <c:v>AGT</c:v>
                  </c:pt>
                  <c:pt idx="12">
                    <c:v>AGT</c:v>
                  </c:pt>
                  <c:pt idx="13">
                    <c:v>AGT</c:v>
                  </c:pt>
                  <c:pt idx="14">
                    <c:v>AGT</c:v>
                  </c:pt>
                  <c:pt idx="15">
                    <c:v>AGT</c:v>
                  </c:pt>
                  <c:pt idx="16">
                    <c:v>AGT</c:v>
                  </c:pt>
                  <c:pt idx="17">
                    <c:v>AGT</c:v>
                  </c:pt>
                  <c:pt idx="18">
                    <c:v>AGT</c:v>
                  </c:pt>
                  <c:pt idx="19">
                    <c:v>AGT</c:v>
                  </c:pt>
                  <c:pt idx="20">
                    <c:v>AGT</c:v>
                  </c:pt>
                  <c:pt idx="21">
                    <c:v>AGT</c:v>
                  </c:pt>
                  <c:pt idx="22">
                    <c:v>AGT</c:v>
                  </c:pt>
                  <c:pt idx="23">
                    <c:v>AGT</c:v>
                  </c:pt>
                  <c:pt idx="24">
                    <c:v>AGT</c:v>
                  </c:pt>
                  <c:pt idx="25">
                    <c:v>AGT</c:v>
                  </c:pt>
                  <c:pt idx="26">
                    <c:v>AGT</c:v>
                  </c:pt>
                  <c:pt idx="27">
                    <c:v>AGT</c:v>
                  </c:pt>
                  <c:pt idx="28">
                    <c:v>AGT</c:v>
                  </c:pt>
                  <c:pt idx="29">
                    <c:v>AGT</c:v>
                  </c:pt>
                  <c:pt idx="30">
                    <c:v>AGT</c:v>
                  </c:pt>
                  <c:pt idx="31">
                    <c:v>AGT</c:v>
                  </c:pt>
                  <c:pt idx="32">
                    <c:v>AGT</c:v>
                  </c:pt>
                  <c:pt idx="33">
                    <c:v>AVENIR DE ROMANS</c:v>
                  </c:pt>
                  <c:pt idx="34">
                    <c:v>AVENIR DE ROMANS</c:v>
                  </c:pt>
                  <c:pt idx="35">
                    <c:v>AVENIR DE ROMANS</c:v>
                  </c:pt>
                  <c:pt idx="36">
                    <c:v>AVENIR DE ROMANS</c:v>
                  </c:pt>
                  <c:pt idx="37">
                    <c:v>AVENIR DE ROMANS</c:v>
                  </c:pt>
                  <c:pt idx="38">
                    <c:v>AVENIR DE ROMANS</c:v>
                  </c:pt>
                  <c:pt idx="39">
                    <c:v>AVENIR DE ROMANS</c:v>
                  </c:pt>
                  <c:pt idx="40">
                    <c:v>AVENIR DE ROMANS</c:v>
                  </c:pt>
                  <c:pt idx="41">
                    <c:v>AVENIR DE ROMANS</c:v>
                  </c:pt>
                  <c:pt idx="42">
                    <c:v>AVENIR DE ROMANS</c:v>
                  </c:pt>
                  <c:pt idx="43">
                    <c:v>AVENIR DE ROMANS</c:v>
                  </c:pt>
                  <c:pt idx="44">
                    <c:v>AVENIR DE ROMANS</c:v>
                  </c:pt>
                  <c:pt idx="45">
                    <c:v>AVENIR DE ROMANS</c:v>
                  </c:pt>
                  <c:pt idx="46">
                    <c:v>AVENIR DE ROMANS</c:v>
                  </c:pt>
                  <c:pt idx="47">
                    <c:v>CARTUSIENNE</c:v>
                  </c:pt>
                  <c:pt idx="48">
                    <c:v>CARTUSIENNE</c:v>
                  </c:pt>
                  <c:pt idx="49">
                    <c:v>CARTUSIENNE</c:v>
                  </c:pt>
                  <c:pt idx="50">
                    <c:v>CARTUSIENNE</c:v>
                  </c:pt>
                  <c:pt idx="51">
                    <c:v>CARTUSIENNE</c:v>
                  </c:pt>
                  <c:pt idx="52">
                    <c:v>CHARTREUSE GYM</c:v>
                  </c:pt>
                  <c:pt idx="53">
                    <c:v>CHARTREUSE GYM</c:v>
                  </c:pt>
                  <c:pt idx="54">
                    <c:v>CHARTREUSE GYM</c:v>
                  </c:pt>
                  <c:pt idx="55">
                    <c:v>EDV GYM</c:v>
                  </c:pt>
                  <c:pt idx="56">
                    <c:v>EDV GYM</c:v>
                  </c:pt>
                  <c:pt idx="57">
                    <c:v>EDV GYM</c:v>
                  </c:pt>
                  <c:pt idx="58">
                    <c:v>EDV GYM</c:v>
                  </c:pt>
                  <c:pt idx="59">
                    <c:v>EDV GYM</c:v>
                  </c:pt>
                  <c:pt idx="60">
                    <c:v>EDV GYM</c:v>
                  </c:pt>
                  <c:pt idx="61">
                    <c:v>EDV GYM</c:v>
                  </c:pt>
                  <c:pt idx="62">
                    <c:v>EDV GYM</c:v>
                  </c:pt>
                  <c:pt idx="63">
                    <c:v>EDV GYM</c:v>
                  </c:pt>
                  <c:pt idx="64">
                    <c:v>EDV GYM</c:v>
                  </c:pt>
                  <c:pt idx="65">
                    <c:v>EDV GYM</c:v>
                  </c:pt>
                  <c:pt idx="66">
                    <c:v>EDV GYM</c:v>
                  </c:pt>
                  <c:pt idx="67">
                    <c:v>EDV GYM</c:v>
                  </c:pt>
                  <c:pt idx="68">
                    <c:v>AVENIR DE ROMANS</c:v>
                  </c:pt>
                  <c:pt idx="69">
                    <c:v>AVENIR DE ROMANS</c:v>
                  </c:pt>
                  <c:pt idx="70">
                    <c:v>EDV GYM</c:v>
                  </c:pt>
                  <c:pt idx="71">
                    <c:v>EDV GYM</c:v>
                  </c:pt>
                  <c:pt idx="72">
                    <c:v>EDV GYM</c:v>
                  </c:pt>
                  <c:pt idx="73">
                    <c:v>EDV GYM</c:v>
                  </c:pt>
                  <c:pt idx="74">
                    <c:v>EDV GYM</c:v>
                  </c:pt>
                  <c:pt idx="75">
                    <c:v>EDV GYM</c:v>
                  </c:pt>
                  <c:pt idx="76">
                    <c:v>EDV GYM</c:v>
                  </c:pt>
                  <c:pt idx="77">
                    <c:v>GC MONTALIEU</c:v>
                  </c:pt>
                  <c:pt idx="78">
                    <c:v>GC MONTALIEU</c:v>
                  </c:pt>
                  <c:pt idx="79">
                    <c:v>GC MONTALIEU</c:v>
                  </c:pt>
                  <c:pt idx="80">
                    <c:v>JASM</c:v>
                  </c:pt>
                  <c:pt idx="81">
                    <c:v>JASM</c:v>
                  </c:pt>
                  <c:pt idx="82">
                    <c:v>JASM</c:v>
                  </c:pt>
                  <c:pt idx="83">
                    <c:v>JASM</c:v>
                  </c:pt>
                  <c:pt idx="84">
                    <c:v>JASM</c:v>
                  </c:pt>
                  <c:pt idx="85">
                    <c:v>JASM</c:v>
                  </c:pt>
                  <c:pt idx="86">
                    <c:v>JASM</c:v>
                  </c:pt>
                  <c:pt idx="87">
                    <c:v>JASM</c:v>
                  </c:pt>
                  <c:pt idx="88">
                    <c:v>GC MONTALIEU</c:v>
                  </c:pt>
                  <c:pt idx="89">
                    <c:v>JASM</c:v>
                  </c:pt>
                  <c:pt idx="90">
                    <c:v>JASM</c:v>
                  </c:pt>
                  <c:pt idx="91">
                    <c:v>JASM</c:v>
                  </c:pt>
                  <c:pt idx="92">
                    <c:v>JASM</c:v>
                  </c:pt>
                  <c:pt idx="93">
                    <c:v>JASM</c:v>
                  </c:pt>
                  <c:pt idx="94">
                    <c:v>JASM</c:v>
                  </c:pt>
                  <c:pt idx="95">
                    <c:v>JASM</c:v>
                  </c:pt>
                  <c:pt idx="96">
                    <c:v>La Fraternelle</c:v>
                  </c:pt>
                  <c:pt idx="97">
                    <c:v>La Fraternelle</c:v>
                  </c:pt>
                  <c:pt idx="98">
                    <c:v>La Fraternelle</c:v>
                  </c:pt>
                  <c:pt idx="99">
                    <c:v>La Fraternelle</c:v>
                  </c:pt>
                  <c:pt idx="100">
                    <c:v>La Fraternelle</c:v>
                  </c:pt>
                  <c:pt idx="101">
                    <c:v>La Fraternelle</c:v>
                  </c:pt>
                  <c:pt idx="102">
                    <c:v>La Fraternelle</c:v>
                  </c:pt>
                  <c:pt idx="103">
                    <c:v>La Fraternelle</c:v>
                  </c:pt>
                  <c:pt idx="104">
                    <c:v>La Fraternelle</c:v>
                  </c:pt>
                  <c:pt idx="105">
                    <c:v>La Fraternelle</c:v>
                  </c:pt>
                  <c:pt idx="106">
                    <c:v>La Fraternelle</c:v>
                  </c:pt>
                  <c:pt idx="107">
                    <c:v>La Fraternelle</c:v>
                  </c:pt>
                  <c:pt idx="108">
                    <c:v>La Fraternelle</c:v>
                  </c:pt>
                  <c:pt idx="109">
                    <c:v>La Fraternelle</c:v>
                  </c:pt>
                  <c:pt idx="110">
                    <c:v>La Fraternelle</c:v>
                  </c:pt>
                  <c:pt idx="111">
                    <c:v>La Fraternelle</c:v>
                  </c:pt>
                  <c:pt idx="112">
                    <c:v>La Fraternelle</c:v>
                  </c:pt>
                  <c:pt idx="113">
                    <c:v>La Fraternelle</c:v>
                  </c:pt>
                  <c:pt idx="114">
                    <c:v>GC MONTALIEU</c:v>
                  </c:pt>
                  <c:pt idx="115">
                    <c:v>La Fraternelle</c:v>
                  </c:pt>
                  <c:pt idx="116">
                    <c:v>SDA</c:v>
                  </c:pt>
                  <c:pt idx="117">
                    <c:v>SDA</c:v>
                  </c:pt>
                  <c:pt idx="118">
                    <c:v>SDA</c:v>
                  </c:pt>
                  <c:pt idx="119">
                    <c:v>SDA</c:v>
                  </c:pt>
                  <c:pt idx="120">
                    <c:v>SDA</c:v>
                  </c:pt>
                  <c:pt idx="121">
                    <c:v>SDA</c:v>
                  </c:pt>
                  <c:pt idx="122">
                    <c:v>SDA</c:v>
                  </c:pt>
                  <c:pt idx="123">
                    <c:v>SDA</c:v>
                  </c:pt>
                  <c:pt idx="124">
                    <c:v>SDA</c:v>
                  </c:pt>
                  <c:pt idx="125">
                    <c:v>SDA</c:v>
                  </c:pt>
                  <c:pt idx="126">
                    <c:v>SDA</c:v>
                  </c:pt>
                  <c:pt idx="127">
                    <c:v>SDA</c:v>
                  </c:pt>
                  <c:pt idx="128">
                    <c:v>UGM</c:v>
                  </c:pt>
                  <c:pt idx="129">
                    <c:v>UGM</c:v>
                  </c:pt>
                  <c:pt idx="130">
                    <c:v>La Fraternelle</c:v>
                  </c:pt>
                  <c:pt idx="131">
                    <c:v>La Fraternelle</c:v>
                  </c:pt>
                  <c:pt idx="132">
                    <c:v>La Fraternelle</c:v>
                  </c:pt>
                  <c:pt idx="133">
                    <c:v>La Fraternelle</c:v>
                  </c:pt>
                  <c:pt idx="134">
                    <c:v>La Fraternelle</c:v>
                  </c:pt>
                  <c:pt idx="135">
                    <c:v>La Fraternelle</c:v>
                  </c:pt>
                  <c:pt idx="136">
                    <c:v>La Fraternelle</c:v>
                  </c:pt>
                  <c:pt idx="137">
                    <c:v>Légion viennoise</c:v>
                  </c:pt>
                  <c:pt idx="138">
                    <c:v>La Fraternelle</c:v>
                  </c:pt>
                  <c:pt idx="139">
                    <c:v>La Fraternelle</c:v>
                  </c:pt>
                  <c:pt idx="140">
                    <c:v>CHARTREUSE GYM</c:v>
                  </c:pt>
                  <c:pt idx="141">
                    <c:v>La Fraternelle</c:v>
                  </c:pt>
                  <c:pt idx="142">
                    <c:v>La Fraternelle</c:v>
                  </c:pt>
                  <c:pt idx="143">
                    <c:v>CARTUSIENNE</c:v>
                  </c:pt>
                  <c:pt idx="144">
                    <c:v>Légion viennoise</c:v>
                  </c:pt>
                  <c:pt idx="145">
                    <c:v>Légion viennoise</c:v>
                  </c:pt>
                </c:lvl>
                <c:lvl>
                  <c:pt idx="0">
                    <c:v>BEUCHAT Alexis</c:v>
                  </c:pt>
                  <c:pt idx="1">
                    <c:v>MOULIN Samuel</c:v>
                  </c:pt>
                  <c:pt idx="2">
                    <c:v>BOUILLON Vincent</c:v>
                  </c:pt>
                  <c:pt idx="3">
                    <c:v>GRUFFAZ Mickaël</c:v>
                  </c:pt>
                  <c:pt idx="4">
                    <c:v>BUISSON Benjamin</c:v>
                  </c:pt>
                  <c:pt idx="5">
                    <c:v>DEBIEZ Yanis</c:v>
                  </c:pt>
                  <c:pt idx="6">
                    <c:v>CLAVEL Quentin</c:v>
                  </c:pt>
                  <c:pt idx="7">
                    <c:v>VEYRET Mathieu</c:v>
                  </c:pt>
                  <c:pt idx="8">
                    <c:v>SICAUD Anthony</c:v>
                  </c:pt>
                  <c:pt idx="9">
                    <c:v>DEBIEZ Cyril</c:v>
                  </c:pt>
                  <c:pt idx="10">
                    <c:v>CHARLES Raphaël</c:v>
                  </c:pt>
                  <c:pt idx="11">
                    <c:v>REBOUL Raphaël</c:v>
                  </c:pt>
                  <c:pt idx="12">
                    <c:v>SOULIER Gilles</c:v>
                  </c:pt>
                  <c:pt idx="13">
                    <c:v>POMMATAU Aurélien</c:v>
                  </c:pt>
                  <c:pt idx="14">
                    <c:v>EFIMOFF Lucas</c:v>
                  </c:pt>
                  <c:pt idx="15">
                    <c:v>RICARD Lucas</c:v>
                  </c:pt>
                  <c:pt idx="16">
                    <c:v>HAMEAU Nathan</c:v>
                  </c:pt>
                  <c:pt idx="17">
                    <c:v>JOURDAN Axel</c:v>
                  </c:pt>
                  <c:pt idx="18">
                    <c:v>GRUFFAZ William</c:v>
                  </c:pt>
                  <c:pt idx="19">
                    <c:v>SIMON Benoit</c:v>
                  </c:pt>
                  <c:pt idx="20">
                    <c:v>MARREL Mathéo</c:v>
                  </c:pt>
                  <c:pt idx="21">
                    <c:v>MOTTIN Florian</c:v>
                  </c:pt>
                  <c:pt idx="22">
                    <c:v>CARPENTIER Valentin</c:v>
                  </c:pt>
                  <c:pt idx="23">
                    <c:v>PELISSON Lucas</c:v>
                  </c:pt>
                  <c:pt idx="24">
                    <c:v>ROJON Antonin</c:v>
                  </c:pt>
                  <c:pt idx="25">
                    <c:v>PIL Robin</c:v>
                  </c:pt>
                  <c:pt idx="26">
                    <c:v>VEYSILLIER-GARDEN Nicolas</c:v>
                  </c:pt>
                  <c:pt idx="27">
                    <c:v>ETIENNE Mathis</c:v>
                  </c:pt>
                  <c:pt idx="28">
                    <c:v>CUZIN Niels</c:v>
                  </c:pt>
                  <c:pt idx="29">
                    <c:v>JACQUET Nolan</c:v>
                  </c:pt>
                  <c:pt idx="30">
                    <c:v>CALVEL Hugo</c:v>
                  </c:pt>
                  <c:pt idx="31">
                    <c:v>CUZIN Milo</c:v>
                  </c:pt>
                  <c:pt idx="32">
                    <c:v>RIGOLLIER Loris</c:v>
                  </c:pt>
                  <c:pt idx="33">
                    <c:v>FARCY Hugo</c:v>
                  </c:pt>
                  <c:pt idx="34">
                    <c:v>MURARD Matthys</c:v>
                  </c:pt>
                  <c:pt idx="35">
                    <c:v>CHAPDANIEL Joris</c:v>
                  </c:pt>
                  <c:pt idx="36">
                    <c:v>MURARD Cilien</c:v>
                  </c:pt>
                  <c:pt idx="37">
                    <c:v>LIABEUF Benjamin</c:v>
                  </c:pt>
                  <c:pt idx="38">
                    <c:v>GENTHIAL Aymeric</c:v>
                  </c:pt>
                  <c:pt idx="39">
                    <c:v>JAMBOIS Rémi</c:v>
                  </c:pt>
                  <c:pt idx="40">
                    <c:v>LUNEL Liam</c:v>
                  </c:pt>
                  <c:pt idx="41">
                    <c:v>GUTIERREZ Fabien</c:v>
                  </c:pt>
                  <c:pt idx="42">
                    <c:v>GRIMAUD Iban</c:v>
                  </c:pt>
                  <c:pt idx="43">
                    <c:v>MAURIN Jérémy</c:v>
                  </c:pt>
                  <c:pt idx="44">
                    <c:v>LEBEAUD Mattéo</c:v>
                  </c:pt>
                  <c:pt idx="45">
                    <c:v>CHORIER Ryan</c:v>
                  </c:pt>
                  <c:pt idx="46">
                    <c:v>MAURIN Alexis</c:v>
                  </c:pt>
                  <c:pt idx="47">
                    <c:v>RAULINE Gaston</c:v>
                  </c:pt>
                  <c:pt idx="48">
                    <c:v>CRETEUR Tony</c:v>
                  </c:pt>
                  <c:pt idx="49">
                    <c:v>AIMARD Evan</c:v>
                  </c:pt>
                  <c:pt idx="50">
                    <c:v>GUIGUE Ethan</c:v>
                  </c:pt>
                  <c:pt idx="51">
                    <c:v>BEKAKRA Abdelhakim</c:v>
                  </c:pt>
                  <c:pt idx="52">
                    <c:v>CHARVET Mayeul</c:v>
                  </c:pt>
                  <c:pt idx="53">
                    <c:v>VACHON Augustin</c:v>
                  </c:pt>
                  <c:pt idx="54">
                    <c:v>GONCALEVES Ruben</c:v>
                  </c:pt>
                  <c:pt idx="55">
                    <c:v>BRENET Anthony</c:v>
                  </c:pt>
                  <c:pt idx="56">
                    <c:v>LUDWIG Ferdinand</c:v>
                  </c:pt>
                  <c:pt idx="57">
                    <c:v>WIRTH Emmanuel</c:v>
                  </c:pt>
                  <c:pt idx="58">
                    <c:v>LUDWIG Florian</c:v>
                  </c:pt>
                  <c:pt idx="59">
                    <c:v>CHEVALIER Pierre</c:v>
                  </c:pt>
                  <c:pt idx="60">
                    <c:v>ANDREO Axel</c:v>
                  </c:pt>
                  <c:pt idx="61">
                    <c:v>LUDWIG Fabien</c:v>
                  </c:pt>
                  <c:pt idx="62">
                    <c:v>JAMET Romain</c:v>
                  </c:pt>
                  <c:pt idx="63">
                    <c:v>ROUYER Yohan</c:v>
                  </c:pt>
                  <c:pt idx="64">
                    <c:v>LUDWIG Frédéric</c:v>
                  </c:pt>
                  <c:pt idx="65">
                    <c:v>ROUYER Axel</c:v>
                  </c:pt>
                  <c:pt idx="66">
                    <c:v>GARDET Nicolas</c:v>
                  </c:pt>
                  <c:pt idx="67">
                    <c:v>LLORCA Romain</c:v>
                  </c:pt>
                  <c:pt idx="68">
                    <c:v>GRENIER Quentin</c:v>
                  </c:pt>
                  <c:pt idx="69">
                    <c:v>RAZEM Denys</c:v>
                  </c:pt>
                  <c:pt idx="70">
                    <c:v>BIZART Tom</c:v>
                  </c:pt>
                  <c:pt idx="71">
                    <c:v>GIMENEZ Nicolas</c:v>
                  </c:pt>
                  <c:pt idx="72">
                    <c:v>PERRIN-NICOLAS Noah</c:v>
                  </c:pt>
                  <c:pt idx="73">
                    <c:v>LONGUEEPEE Léo Paul</c:v>
                  </c:pt>
                  <c:pt idx="74">
                    <c:v>NOEL Samuel</c:v>
                  </c:pt>
                  <c:pt idx="75">
                    <c:v>LANDRY Evan</c:v>
                  </c:pt>
                  <c:pt idx="76">
                    <c:v>GENEVEY Joris</c:v>
                  </c:pt>
                  <c:pt idx="77">
                    <c:v>BENCHACHOU Naoufel</c:v>
                  </c:pt>
                  <c:pt idx="78">
                    <c:v>ZABI Abdelmajid</c:v>
                  </c:pt>
                  <c:pt idx="79">
                    <c:v>DOMBES Arthur</c:v>
                  </c:pt>
                  <c:pt idx="80">
                    <c:v>SERVAGENT Célian</c:v>
                  </c:pt>
                  <c:pt idx="81">
                    <c:v>BERNARD Nicolas</c:v>
                  </c:pt>
                  <c:pt idx="82">
                    <c:v>BARRATIN Elie</c:v>
                  </c:pt>
                  <c:pt idx="83">
                    <c:v>ROJAT Guillaume</c:v>
                  </c:pt>
                  <c:pt idx="84">
                    <c:v>ROUX Vianney</c:v>
                  </c:pt>
                  <c:pt idx="85">
                    <c:v>MACLELLAN Romain</c:v>
                  </c:pt>
                  <c:pt idx="86">
                    <c:v>BOURDAT Alex</c:v>
                  </c:pt>
                  <c:pt idx="87">
                    <c:v>DESTOMBES Camille</c:v>
                  </c:pt>
                  <c:pt idx="88">
                    <c:v>PREVIEUX Benjamin</c:v>
                  </c:pt>
                  <c:pt idx="89">
                    <c:v>PAYRE Thomas</c:v>
                  </c:pt>
                  <c:pt idx="90">
                    <c:v>RIOU Mathias</c:v>
                  </c:pt>
                  <c:pt idx="91">
                    <c:v>TONARELLI Enzo</c:v>
                  </c:pt>
                  <c:pt idx="92">
                    <c:v>ARATA Johann</c:v>
                  </c:pt>
                  <c:pt idx="93">
                    <c:v>FURLANO Llyam</c:v>
                  </c:pt>
                  <c:pt idx="94">
                    <c:v>MARTIN Samuel</c:v>
                  </c:pt>
                  <c:pt idx="95">
                    <c:v>GELAS Enzo</c:v>
                  </c:pt>
                  <c:pt idx="96">
                    <c:v>GIUFFRIDA Guillaume</c:v>
                  </c:pt>
                  <c:pt idx="97">
                    <c:v>TRICOIT Francis</c:v>
                  </c:pt>
                  <c:pt idx="98">
                    <c:v>TERRONES Joris</c:v>
                  </c:pt>
                  <c:pt idx="99">
                    <c:v>CHEVALLIER Tobie</c:v>
                  </c:pt>
                  <c:pt idx="100">
                    <c:v>DJERMANE Noam</c:v>
                  </c:pt>
                  <c:pt idx="101">
                    <c:v>BARRAL Fabien</c:v>
                  </c:pt>
                  <c:pt idx="102">
                    <c:v>SOUVIRAA LABASTIE Gabriel</c:v>
                  </c:pt>
                  <c:pt idx="103">
                    <c:v>BARRAL Baptiste</c:v>
                  </c:pt>
                  <c:pt idx="104">
                    <c:v>TOZZOLI Enzo</c:v>
                  </c:pt>
                  <c:pt idx="105">
                    <c:v>GAILLARD Christophe</c:v>
                  </c:pt>
                  <c:pt idx="106">
                    <c:v>LIMONIER Hugo</c:v>
                  </c:pt>
                  <c:pt idx="107">
                    <c:v>MATZ Clément</c:v>
                  </c:pt>
                  <c:pt idx="108">
                    <c:v>TERRONES Tristan</c:v>
                  </c:pt>
                  <c:pt idx="109">
                    <c:v>NOURIKYAN Evan</c:v>
                  </c:pt>
                  <c:pt idx="110">
                    <c:v>ALSCHER Tom</c:v>
                  </c:pt>
                  <c:pt idx="111">
                    <c:v>BLANC Titouan</c:v>
                  </c:pt>
                  <c:pt idx="112">
                    <c:v>ROMAN Gabriel</c:v>
                  </c:pt>
                  <c:pt idx="113">
                    <c:v>LAURENCEAU Thomas</c:v>
                  </c:pt>
                  <c:pt idx="114">
                    <c:v>GAUSSET Robin</c:v>
                  </c:pt>
                  <c:pt idx="115">
                    <c:v>SANTIN JANIN Léo</c:v>
                  </c:pt>
                  <c:pt idx="116">
                    <c:v>PROVENCHERE Titouan</c:v>
                  </c:pt>
                  <c:pt idx="117">
                    <c:v>FERNANDEZ Hugo</c:v>
                  </c:pt>
                  <c:pt idx="118">
                    <c:v>HARLAY Mathieu</c:v>
                  </c:pt>
                  <c:pt idx="119">
                    <c:v>LEPRINCE Camille</c:v>
                  </c:pt>
                  <c:pt idx="120">
                    <c:v>BONIFACE Pierre</c:v>
                  </c:pt>
                  <c:pt idx="121">
                    <c:v>DODE Malou</c:v>
                  </c:pt>
                  <c:pt idx="122">
                    <c:v>ETIENNE Amaury</c:v>
                  </c:pt>
                  <c:pt idx="123">
                    <c:v>DIDIER Igor</c:v>
                  </c:pt>
                  <c:pt idx="124">
                    <c:v>PORTE Jérémi</c:v>
                  </c:pt>
                  <c:pt idx="125">
                    <c:v>DOUMENG Alban</c:v>
                  </c:pt>
                  <c:pt idx="126">
                    <c:v>ETIENNE Gaspard</c:v>
                  </c:pt>
                  <c:pt idx="127">
                    <c:v>GIROUD Rémi</c:v>
                  </c:pt>
                  <c:pt idx="128">
                    <c:v>VENOUIL Xavier</c:v>
                  </c:pt>
                  <c:pt idx="129">
                    <c:v>THIRAUD Yanis</c:v>
                  </c:pt>
                  <c:pt idx="130">
                    <c:v>TOUSSAINT Maxime</c:v>
                  </c:pt>
                  <c:pt idx="131">
                    <c:v>MILLION Nathan</c:v>
                  </c:pt>
                  <c:pt idx="132">
                    <c:v>LIMONIER Enzo</c:v>
                  </c:pt>
                  <c:pt idx="133">
                    <c:v>GOMES Adrien</c:v>
                  </c:pt>
                  <c:pt idx="134">
                    <c:v>ROLLAND Léo</c:v>
                  </c:pt>
                  <c:pt idx="135">
                    <c:v>COATANTIEC Théo</c:v>
                  </c:pt>
                  <c:pt idx="136">
                    <c:v>TAPAN Ferhat</c:v>
                  </c:pt>
                  <c:pt idx="137">
                    <c:v>GIANELLI Mattéo</c:v>
                  </c:pt>
                  <c:pt idx="138">
                    <c:v>GAILLARD Killian</c:v>
                  </c:pt>
                  <c:pt idx="139">
                    <c:v>ZIANE Amir</c:v>
                  </c:pt>
                  <c:pt idx="140">
                    <c:v>GONCALVES Ruben</c:v>
                  </c:pt>
                  <c:pt idx="141">
                    <c:v>ARSELIN Giorgio</c:v>
                  </c:pt>
                  <c:pt idx="142">
                    <c:v>MARTIN Hervé</c:v>
                  </c:pt>
                  <c:pt idx="143">
                    <c:v>ILIC Luka</c:v>
                  </c:pt>
                  <c:pt idx="144">
                    <c:v>FARENGA Kenzo</c:v>
                  </c:pt>
                  <c:pt idx="145">
                    <c:v>PHAM TRONG Axel</c:v>
                  </c:pt>
                </c:lvl>
                <c:lvl>
                  <c:pt idx="0">
                    <c:v>d</c:v>
                  </c:pt>
                  <c:pt idx="1">
                    <c:v>d</c:v>
                  </c:pt>
                  <c:pt idx="2">
                    <c:v>d</c:v>
                  </c:pt>
                  <c:pt idx="3">
                    <c:v>d</c:v>
                  </c:pt>
                  <c:pt idx="4">
                    <c:v>d</c:v>
                  </c:pt>
                  <c:pt idx="5">
                    <c:v>d</c:v>
                  </c:pt>
                  <c:pt idx="6">
                    <c:v>c</c:v>
                  </c:pt>
                  <c:pt idx="7">
                    <c:v>d</c:v>
                  </c:pt>
                  <c:pt idx="8">
                    <c:v>c</c:v>
                  </c:pt>
                  <c:pt idx="9">
                    <c:v>c</c:v>
                  </c:pt>
                  <c:pt idx="10">
                    <c:v>c</c:v>
                  </c:pt>
                  <c:pt idx="11">
                    <c:v>a</c:v>
                  </c:pt>
                  <c:pt idx="12">
                    <c:v>a</c:v>
                  </c:pt>
                  <c:pt idx="13">
                    <c:v>f</c:v>
                  </c:pt>
                  <c:pt idx="14">
                    <c:v>f</c:v>
                  </c:pt>
                  <c:pt idx="15">
                    <c:v>f</c:v>
                  </c:pt>
                  <c:pt idx="16">
                    <c:v>f</c:v>
                  </c:pt>
                  <c:pt idx="17">
                    <c:v>f</c:v>
                  </c:pt>
                  <c:pt idx="18">
                    <c:v>j</c:v>
                  </c:pt>
                  <c:pt idx="19">
                    <c:v>j</c:v>
                  </c:pt>
                  <c:pt idx="20">
                    <c:v>b</c:v>
                  </c:pt>
                  <c:pt idx="21">
                    <c:v>b</c:v>
                  </c:pt>
                  <c:pt idx="22">
                    <c:v>b</c:v>
                  </c:pt>
                  <c:pt idx="23">
                    <c:v>b</c:v>
                  </c:pt>
                  <c:pt idx="24">
                    <c:v>b</c:v>
                  </c:pt>
                  <c:pt idx="25">
                    <c:v>b</c:v>
                  </c:pt>
                  <c:pt idx="26">
                    <c:v>b</c:v>
                  </c:pt>
                  <c:pt idx="27">
                    <c:v>b</c:v>
                  </c:pt>
                  <c:pt idx="28">
                    <c:v>b</c:v>
                  </c:pt>
                  <c:pt idx="29">
                    <c:v>b</c:v>
                  </c:pt>
                  <c:pt idx="30">
                    <c:v>b</c:v>
                  </c:pt>
                  <c:pt idx="31">
                    <c:v>b</c:v>
                  </c:pt>
                  <c:pt idx="32">
                    <c:v>b</c:v>
                  </c:pt>
                  <c:pt idx="33">
                    <c:v>g</c:v>
                  </c:pt>
                  <c:pt idx="34">
                    <c:v>g</c:v>
                  </c:pt>
                  <c:pt idx="36">
                    <c:v>j</c:v>
                  </c:pt>
                  <c:pt idx="37">
                    <c:v>e</c:v>
                  </c:pt>
                  <c:pt idx="39">
                    <c:v>g</c:v>
                  </c:pt>
                  <c:pt idx="40">
                    <c:v>d</c:v>
                  </c:pt>
                  <c:pt idx="42">
                    <c:v>d</c:v>
                  </c:pt>
                  <c:pt idx="43">
                    <c:v>d</c:v>
                  </c:pt>
                  <c:pt idx="44">
                    <c:v>d</c:v>
                  </c:pt>
                  <c:pt idx="45">
                    <c:v>d</c:v>
                  </c:pt>
                  <c:pt idx="47">
                    <c:v>b</c:v>
                  </c:pt>
                  <c:pt idx="48">
                    <c:v>a</c:v>
                  </c:pt>
                  <c:pt idx="49">
                    <c:v>a</c:v>
                  </c:pt>
                  <c:pt idx="50">
                    <c:v>a</c:v>
                  </c:pt>
                  <c:pt idx="51">
                    <c:v>b</c:v>
                  </c:pt>
                  <c:pt idx="52">
                    <c:v>e</c:v>
                  </c:pt>
                  <c:pt idx="53">
                    <c:v>j</c:v>
                  </c:pt>
                  <c:pt idx="54">
                    <c:v>a</c:v>
                  </c:pt>
                  <c:pt idx="57">
                    <c:v>f</c:v>
                  </c:pt>
                  <c:pt idx="58">
                    <c:v>j</c:v>
                  </c:pt>
                  <c:pt idx="59">
                    <c:v>h</c:v>
                  </c:pt>
                  <c:pt idx="60">
                    <c:v>h</c:v>
                  </c:pt>
                  <c:pt idx="61">
                    <c:v>h</c:v>
                  </c:pt>
                  <c:pt idx="62">
                    <c:v>h</c:v>
                  </c:pt>
                  <c:pt idx="63">
                    <c:v>h</c:v>
                  </c:pt>
                  <c:pt idx="64">
                    <c:v>e</c:v>
                  </c:pt>
                  <c:pt idx="65">
                    <c:v>d</c:v>
                  </c:pt>
                  <c:pt idx="66">
                    <c:v>e</c:v>
                  </c:pt>
                  <c:pt idx="67">
                    <c:v>d</c:v>
                  </c:pt>
                  <c:pt idx="70">
                    <c:v>d</c:v>
                  </c:pt>
                  <c:pt idx="71">
                    <c:v>a</c:v>
                  </c:pt>
                  <c:pt idx="72">
                    <c:v>a</c:v>
                  </c:pt>
                  <c:pt idx="73">
                    <c:v>a</c:v>
                  </c:pt>
                  <c:pt idx="74">
                    <c:v>a</c:v>
                  </c:pt>
                  <c:pt idx="76">
                    <c:v>e</c:v>
                  </c:pt>
                  <c:pt idx="77">
                    <c:v>h</c:v>
                  </c:pt>
                  <c:pt idx="78">
                    <c:v>h</c:v>
                  </c:pt>
                  <c:pt idx="79">
                    <c:v>a</c:v>
                  </c:pt>
                  <c:pt idx="80">
                    <c:v>b</c:v>
                  </c:pt>
                  <c:pt idx="81">
                    <c:v>f</c:v>
                  </c:pt>
                  <c:pt idx="82">
                    <c:v>f</c:v>
                  </c:pt>
                  <c:pt idx="83">
                    <c:v>f</c:v>
                  </c:pt>
                  <c:pt idx="84">
                    <c:v>h</c:v>
                  </c:pt>
                  <c:pt idx="85">
                    <c:v>e</c:v>
                  </c:pt>
                  <c:pt idx="86">
                    <c:v>h</c:v>
                  </c:pt>
                  <c:pt idx="87">
                    <c:v>i</c:v>
                  </c:pt>
                  <c:pt idx="89">
                    <c:v>a</c:v>
                  </c:pt>
                  <c:pt idx="90">
                    <c:v>i</c:v>
                  </c:pt>
                  <c:pt idx="91">
                    <c:v>i</c:v>
                  </c:pt>
                  <c:pt idx="92">
                    <c:v>e</c:v>
                  </c:pt>
                  <c:pt idx="93">
                    <c:v>a</c:v>
                  </c:pt>
                  <c:pt idx="94">
                    <c:v>c</c:v>
                  </c:pt>
                  <c:pt idx="95">
                    <c:v>i</c:v>
                  </c:pt>
                  <c:pt idx="96">
                    <c:v>b</c:v>
                  </c:pt>
                  <c:pt idx="97">
                    <c:v>b</c:v>
                  </c:pt>
                  <c:pt idx="98">
                    <c:v>b</c:v>
                  </c:pt>
                  <c:pt idx="99">
                    <c:v>f</c:v>
                  </c:pt>
                  <c:pt idx="101">
                    <c:v>e</c:v>
                  </c:pt>
                  <c:pt idx="103">
                    <c:v>f</c:v>
                  </c:pt>
                  <c:pt idx="105">
                    <c:v>a</c:v>
                  </c:pt>
                  <c:pt idx="106">
                    <c:v>f</c:v>
                  </c:pt>
                  <c:pt idx="107">
                    <c:v>e</c:v>
                  </c:pt>
                  <c:pt idx="108">
                    <c:v>f</c:v>
                  </c:pt>
                  <c:pt idx="109">
                    <c:v>e</c:v>
                  </c:pt>
                  <c:pt idx="110">
                    <c:v>f</c:v>
                  </c:pt>
                  <c:pt idx="111">
                    <c:v>e</c:v>
                  </c:pt>
                  <c:pt idx="112">
                    <c:v>f</c:v>
                  </c:pt>
                  <c:pt idx="115">
                    <c:v>f</c:v>
                  </c:pt>
                  <c:pt idx="130">
                    <c:v>e</c:v>
                  </c:pt>
                  <c:pt idx="131">
                    <c:v>e</c:v>
                  </c:pt>
                  <c:pt idx="132">
                    <c:v>c</c:v>
                  </c:pt>
                  <c:pt idx="133">
                    <c:v>c</c:v>
                  </c:pt>
                  <c:pt idx="134">
                    <c:v>c</c:v>
                  </c:pt>
                  <c:pt idx="135">
                    <c:v>c</c:v>
                  </c:pt>
                  <c:pt idx="136">
                    <c:v>c</c:v>
                  </c:pt>
                  <c:pt idx="138">
                    <c:v>c</c:v>
                  </c:pt>
                  <c:pt idx="139">
                    <c:v>c</c:v>
                  </c:pt>
                  <c:pt idx="141">
                    <c:v>c</c:v>
                  </c:pt>
                  <c:pt idx="142">
                    <c:v>f</c:v>
                  </c:pt>
                  <c:pt idx="144">
                    <c:v>i</c:v>
                  </c:pt>
                  <c:pt idx="145">
                    <c:v>i</c:v>
                  </c:pt>
                </c:lvl>
                <c:lvl>
                  <c:pt idx="0">
                    <c:v>4</c:v>
                  </c:pt>
                  <c:pt idx="1">
                    <c:v>4</c:v>
                  </c:pt>
                  <c:pt idx="2">
                    <c:v>4</c:v>
                  </c:pt>
                  <c:pt idx="3">
                    <c:v>4</c:v>
                  </c:pt>
                  <c:pt idx="4">
                    <c:v>4</c:v>
                  </c:pt>
                  <c:pt idx="5">
                    <c:v>4</c:v>
                  </c:pt>
                  <c:pt idx="6">
                    <c:v>3</c:v>
                  </c:pt>
                  <c:pt idx="7">
                    <c:v>4</c:v>
                  </c:pt>
                  <c:pt idx="8">
                    <c:v>3</c:v>
                  </c:pt>
                  <c:pt idx="9">
                    <c:v>3</c:v>
                  </c:pt>
                  <c:pt idx="10">
                    <c:v>3</c:v>
                  </c:pt>
                  <c:pt idx="11">
                    <c:v>2</c:v>
                  </c:pt>
                  <c:pt idx="12">
                    <c:v>2</c:v>
                  </c:pt>
                  <c:pt idx="13">
                    <c:v>B</c:v>
                  </c:pt>
                  <c:pt idx="14">
                    <c:v>B</c:v>
                  </c:pt>
                  <c:pt idx="15">
                    <c:v>B</c:v>
                  </c:pt>
                  <c:pt idx="16">
                    <c:v>B</c:v>
                  </c:pt>
                  <c:pt idx="17">
                    <c:v>B</c:v>
                  </c:pt>
                  <c:pt idx="18">
                    <c:v>M</c:v>
                  </c:pt>
                  <c:pt idx="19">
                    <c:v>M</c:v>
                  </c:pt>
                  <c:pt idx="20">
                    <c:v>2</c:v>
                  </c:pt>
                  <c:pt idx="21">
                    <c:v>2</c:v>
                  </c:pt>
                  <c:pt idx="22">
                    <c:v>2</c:v>
                  </c:pt>
                  <c:pt idx="23">
                    <c:v>2</c:v>
                  </c:pt>
                  <c:pt idx="24">
                    <c:v>2</c:v>
                  </c:pt>
                  <c:pt idx="25">
                    <c:v>2</c:v>
                  </c:pt>
                  <c:pt idx="26">
                    <c:v>1</c:v>
                  </c:pt>
                  <c:pt idx="27">
                    <c:v>1</c:v>
                  </c:pt>
                  <c:pt idx="28">
                    <c:v>1</c:v>
                  </c:pt>
                  <c:pt idx="29">
                    <c:v>2</c:v>
                  </c:pt>
                  <c:pt idx="30">
                    <c:v>1</c:v>
                  </c:pt>
                  <c:pt idx="31">
                    <c:v>1</c:v>
                  </c:pt>
                  <c:pt idx="32">
                    <c:v>2</c:v>
                  </c:pt>
                  <c:pt idx="33">
                    <c:v>M</c:v>
                  </c:pt>
                  <c:pt idx="34">
                    <c:v>M</c:v>
                  </c:pt>
                  <c:pt idx="35">
                    <c:v>M</c:v>
                  </c:pt>
                  <c:pt idx="36">
                    <c:v>B</c:v>
                  </c:pt>
                  <c:pt idx="37">
                    <c:v>P</c:v>
                  </c:pt>
                  <c:pt idx="38">
                    <c:v>M</c:v>
                  </c:pt>
                  <c:pt idx="39">
                    <c:v>M</c:v>
                  </c:pt>
                  <c:pt idx="40">
                    <c:v>2</c:v>
                  </c:pt>
                  <c:pt idx="41">
                    <c:v>M</c:v>
                  </c:pt>
                  <c:pt idx="42">
                    <c:v>2</c:v>
                  </c:pt>
                  <c:pt idx="43">
                    <c:v>2</c:v>
                  </c:pt>
                  <c:pt idx="44">
                    <c:v>2</c:v>
                  </c:pt>
                  <c:pt idx="45">
                    <c:v>2</c:v>
                  </c:pt>
                  <c:pt idx="46">
                    <c:v>M</c:v>
                  </c:pt>
                  <c:pt idx="47">
                    <c:v>2</c:v>
                  </c:pt>
                  <c:pt idx="48">
                    <c:v>1</c:v>
                  </c:pt>
                  <c:pt idx="49">
                    <c:v>1</c:v>
                  </c:pt>
                  <c:pt idx="50">
                    <c:v>1</c:v>
                  </c:pt>
                  <c:pt idx="51">
                    <c:v>2</c:v>
                  </c:pt>
                  <c:pt idx="52">
                    <c:v>P</c:v>
                  </c:pt>
                  <c:pt idx="53">
                    <c:v>B</c:v>
                  </c:pt>
                  <c:pt idx="54">
                    <c:v>2</c:v>
                  </c:pt>
                  <c:pt idx="55">
                    <c:v>M</c:v>
                  </c:pt>
                  <c:pt idx="56">
                    <c:v>M</c:v>
                  </c:pt>
                  <c:pt idx="57">
                    <c:v>4</c:v>
                  </c:pt>
                  <c:pt idx="58">
                    <c:v>M</c:v>
                  </c:pt>
                  <c:pt idx="59">
                    <c:v>B</c:v>
                  </c:pt>
                  <c:pt idx="60">
                    <c:v>B</c:v>
                  </c:pt>
                  <c:pt idx="61">
                    <c:v>B</c:v>
                  </c:pt>
                  <c:pt idx="62">
                    <c:v>B</c:v>
                  </c:pt>
                  <c:pt idx="63">
                    <c:v>B</c:v>
                  </c:pt>
                  <c:pt idx="64">
                    <c:v>P</c:v>
                  </c:pt>
                  <c:pt idx="65">
                    <c:v>2</c:v>
                  </c:pt>
                  <c:pt idx="66">
                    <c:v>3</c:v>
                  </c:pt>
                  <c:pt idx="67">
                    <c:v>2</c:v>
                  </c:pt>
                  <c:pt idx="68">
                    <c:v>P</c:v>
                  </c:pt>
                  <c:pt idx="69">
                    <c:v>P</c:v>
                  </c:pt>
                  <c:pt idx="70">
                    <c:v>2</c:v>
                  </c:pt>
                  <c:pt idx="71">
                    <c:v>1</c:v>
                  </c:pt>
                  <c:pt idx="72">
                    <c:v>1</c:v>
                  </c:pt>
                  <c:pt idx="73">
                    <c:v>1</c:v>
                  </c:pt>
                  <c:pt idx="74">
                    <c:v>1</c:v>
                  </c:pt>
                  <c:pt idx="75">
                    <c:v>P</c:v>
                  </c:pt>
                  <c:pt idx="76">
                    <c:v>3</c:v>
                  </c:pt>
                  <c:pt idx="77">
                    <c:v>P</c:v>
                  </c:pt>
                  <c:pt idx="78">
                    <c:v>P</c:v>
                  </c:pt>
                  <c:pt idx="79">
                    <c:v>2</c:v>
                  </c:pt>
                  <c:pt idx="80">
                    <c:v>5</c:v>
                  </c:pt>
                  <c:pt idx="81">
                    <c:v>4</c:v>
                  </c:pt>
                  <c:pt idx="82">
                    <c:v>4</c:v>
                  </c:pt>
                  <c:pt idx="83">
                    <c:v>4</c:v>
                  </c:pt>
                  <c:pt idx="84">
                    <c:v>M</c:v>
                  </c:pt>
                  <c:pt idx="85">
                    <c:v>3</c:v>
                  </c:pt>
                  <c:pt idx="86">
                    <c:v>M</c:v>
                  </c:pt>
                  <c:pt idx="87">
                    <c:v>B</c:v>
                  </c:pt>
                  <c:pt idx="88">
                    <c:v>P</c:v>
                  </c:pt>
                  <c:pt idx="89">
                    <c:v>1</c:v>
                  </c:pt>
                  <c:pt idx="90">
                    <c:v>B</c:v>
                  </c:pt>
                  <c:pt idx="91">
                    <c:v>B</c:v>
                  </c:pt>
                  <c:pt idx="92">
                    <c:v>P</c:v>
                  </c:pt>
                  <c:pt idx="93">
                    <c:v>2</c:v>
                  </c:pt>
                  <c:pt idx="94">
                    <c:v>1</c:v>
                  </c:pt>
                  <c:pt idx="95">
                    <c:v>B</c:v>
                  </c:pt>
                  <c:pt idx="96">
                    <c:v>5</c:v>
                  </c:pt>
                  <c:pt idx="97">
                    <c:v>5</c:v>
                  </c:pt>
                  <c:pt idx="98">
                    <c:v>5</c:v>
                  </c:pt>
                  <c:pt idx="99">
                    <c:v>4</c:v>
                  </c:pt>
                  <c:pt idx="100">
                    <c:v>M</c:v>
                  </c:pt>
                  <c:pt idx="101">
                    <c:v>3</c:v>
                  </c:pt>
                  <c:pt idx="102">
                    <c:v>M</c:v>
                  </c:pt>
                  <c:pt idx="103">
                    <c:v>4</c:v>
                  </c:pt>
                  <c:pt idx="104">
                    <c:v>M</c:v>
                  </c:pt>
                  <c:pt idx="105">
                    <c:v>2</c:v>
                  </c:pt>
                  <c:pt idx="106">
                    <c:v>M</c:v>
                  </c:pt>
                  <c:pt idx="107">
                    <c:v>B</c:v>
                  </c:pt>
                  <c:pt idx="108">
                    <c:v>M</c:v>
                  </c:pt>
                  <c:pt idx="109">
                    <c:v>B</c:v>
                  </c:pt>
                  <c:pt idx="110">
                    <c:v>M</c:v>
                  </c:pt>
                  <c:pt idx="111">
                    <c:v>B</c:v>
                  </c:pt>
                  <c:pt idx="112">
                    <c:v>M</c:v>
                  </c:pt>
                  <c:pt idx="113">
                    <c:v>PS</c:v>
                  </c:pt>
                  <c:pt idx="114">
                    <c:v>P</c:v>
                  </c:pt>
                  <c:pt idx="115">
                    <c:v>M</c:v>
                  </c:pt>
                  <c:pt idx="116">
                    <c:v>C</c:v>
                  </c:pt>
                  <c:pt idx="117">
                    <c:v>M</c:v>
                  </c:pt>
                  <c:pt idx="118">
                    <c:v>M</c:v>
                  </c:pt>
                  <c:pt idx="119">
                    <c:v>M</c:v>
                  </c:pt>
                  <c:pt idx="120">
                    <c:v>M</c:v>
                  </c:pt>
                  <c:pt idx="121">
                    <c:v>M</c:v>
                  </c:pt>
                  <c:pt idx="122">
                    <c:v>M</c:v>
                  </c:pt>
                  <c:pt idx="123">
                    <c:v>M</c:v>
                  </c:pt>
                  <c:pt idx="124">
                    <c:v>M</c:v>
                  </c:pt>
                  <c:pt idx="125">
                    <c:v>B</c:v>
                  </c:pt>
                  <c:pt idx="126">
                    <c:v>B</c:v>
                  </c:pt>
                  <c:pt idx="127">
                    <c:v>B</c:v>
                  </c:pt>
                  <c:pt idx="128">
                    <c:v>M</c:v>
                  </c:pt>
                  <c:pt idx="129">
                    <c:v>M</c:v>
                  </c:pt>
                  <c:pt idx="130">
                    <c:v>P</c:v>
                  </c:pt>
                  <c:pt idx="131">
                    <c:v>B</c:v>
                  </c:pt>
                  <c:pt idx="132">
                    <c:v>2</c:v>
                  </c:pt>
                  <c:pt idx="133">
                    <c:v>2</c:v>
                  </c:pt>
                  <c:pt idx="134">
                    <c:v>2</c:v>
                  </c:pt>
                  <c:pt idx="135">
                    <c:v>2</c:v>
                  </c:pt>
                  <c:pt idx="136">
                    <c:v>2</c:v>
                  </c:pt>
                  <c:pt idx="137">
                    <c:v>P</c:v>
                  </c:pt>
                  <c:pt idx="138">
                    <c:v>1</c:v>
                  </c:pt>
                  <c:pt idx="139">
                    <c:v>1</c:v>
                  </c:pt>
                  <c:pt idx="140">
                    <c:v>P</c:v>
                  </c:pt>
                  <c:pt idx="141">
                    <c:v>1</c:v>
                  </c:pt>
                  <c:pt idx="142">
                    <c:v>4</c:v>
                  </c:pt>
                  <c:pt idx="143">
                    <c:v>P</c:v>
                  </c:pt>
                  <c:pt idx="144">
                    <c:v>M</c:v>
                  </c:pt>
                  <c:pt idx="145">
                    <c:v>M</c:v>
                  </c:pt>
                </c:lvl>
                <c:lvl>
                  <c:pt idx="0">
                    <c:v>A</c:v>
                  </c:pt>
                  <c:pt idx="1">
                    <c:v>A</c:v>
                  </c:pt>
                  <c:pt idx="2">
                    <c:v>A</c:v>
                  </c:pt>
                  <c:pt idx="3">
                    <c:v>A</c:v>
                  </c:pt>
                  <c:pt idx="4">
                    <c:v>A</c:v>
                  </c:pt>
                  <c:pt idx="5">
                    <c:v>A</c:v>
                  </c:pt>
                  <c:pt idx="6">
                    <c:v>A</c:v>
                  </c:pt>
                  <c:pt idx="7">
                    <c:v>A</c:v>
                  </c:pt>
                  <c:pt idx="8">
                    <c:v>A</c:v>
                  </c:pt>
                  <c:pt idx="9">
                    <c:v>A</c:v>
                  </c:pt>
                  <c:pt idx="10">
                    <c:v>A</c:v>
                  </c:pt>
                  <c:pt idx="11">
                    <c:v>A</c:v>
                  </c:pt>
                  <c:pt idx="12">
                    <c:v>A</c:v>
                  </c:pt>
                  <c:pt idx="13">
                    <c:v>P</c:v>
                  </c:pt>
                  <c:pt idx="14">
                    <c:v>P</c:v>
                  </c:pt>
                  <c:pt idx="15">
                    <c:v>P</c:v>
                  </c:pt>
                  <c:pt idx="16">
                    <c:v>P</c:v>
                  </c:pt>
                  <c:pt idx="17">
                    <c:v>P</c:v>
                  </c:pt>
                  <c:pt idx="18">
                    <c:v>P</c:v>
                  </c:pt>
                  <c:pt idx="19">
                    <c:v>P</c:v>
                  </c:pt>
                  <c:pt idx="20">
                    <c:v>P</c:v>
                  </c:pt>
                  <c:pt idx="21">
                    <c:v>P</c:v>
                  </c:pt>
                  <c:pt idx="22">
                    <c:v>P</c:v>
                  </c:pt>
                  <c:pt idx="23">
                    <c:v>P</c:v>
                  </c:pt>
                  <c:pt idx="24">
                    <c:v>P</c:v>
                  </c:pt>
                  <c:pt idx="25">
                    <c:v>P</c:v>
                  </c:pt>
                  <c:pt idx="26">
                    <c:v>P</c:v>
                  </c:pt>
                  <c:pt idx="27">
                    <c:v>P</c:v>
                  </c:pt>
                  <c:pt idx="28">
                    <c:v>P</c:v>
                  </c:pt>
                  <c:pt idx="29">
                    <c:v>P</c:v>
                  </c:pt>
                  <c:pt idx="30">
                    <c:v>P</c:v>
                  </c:pt>
                  <c:pt idx="31">
                    <c:v>P</c:v>
                  </c:pt>
                  <c:pt idx="32">
                    <c:v>P</c:v>
                  </c:pt>
                  <c:pt idx="33">
                    <c:v>P</c:v>
                  </c:pt>
                  <c:pt idx="34">
                    <c:v>P</c:v>
                  </c:pt>
                  <c:pt idx="35">
                    <c:v>P</c:v>
                  </c:pt>
                  <c:pt idx="36">
                    <c:v>P</c:v>
                  </c:pt>
                  <c:pt idx="37">
                    <c:v>P</c:v>
                  </c:pt>
                  <c:pt idx="38">
                    <c:v>P</c:v>
                  </c:pt>
                  <c:pt idx="39">
                    <c:v>P</c:v>
                  </c:pt>
                  <c:pt idx="40">
                    <c:v>P</c:v>
                  </c:pt>
                  <c:pt idx="41">
                    <c:v>P</c:v>
                  </c:pt>
                  <c:pt idx="42">
                    <c:v>P</c:v>
                  </c:pt>
                  <c:pt idx="43">
                    <c:v>P</c:v>
                  </c:pt>
                  <c:pt idx="44">
                    <c:v>P</c:v>
                  </c:pt>
                  <c:pt idx="45">
                    <c:v>P</c:v>
                  </c:pt>
                  <c:pt idx="46">
                    <c:v>P</c:v>
                  </c:pt>
                  <c:pt idx="47">
                    <c:v>P</c:v>
                  </c:pt>
                  <c:pt idx="48">
                    <c:v>P</c:v>
                  </c:pt>
                  <c:pt idx="49">
                    <c:v>P</c:v>
                  </c:pt>
                  <c:pt idx="50">
                    <c:v>P</c:v>
                  </c:pt>
                  <c:pt idx="51">
                    <c:v>P</c:v>
                  </c:pt>
                  <c:pt idx="52">
                    <c:v>P</c:v>
                  </c:pt>
                  <c:pt idx="53">
                    <c:v>P</c:v>
                  </c:pt>
                  <c:pt idx="54">
                    <c:v>P</c:v>
                  </c:pt>
                  <c:pt idx="55">
                    <c:v>P</c:v>
                  </c:pt>
                  <c:pt idx="56">
                    <c:v>P</c:v>
                  </c:pt>
                  <c:pt idx="57">
                    <c:v>A</c:v>
                  </c:pt>
                  <c:pt idx="58">
                    <c:v>P</c:v>
                  </c:pt>
                  <c:pt idx="59">
                    <c:v>P</c:v>
                  </c:pt>
                  <c:pt idx="60">
                    <c:v>P</c:v>
                  </c:pt>
                  <c:pt idx="61">
                    <c:v>P</c:v>
                  </c:pt>
                  <c:pt idx="62">
                    <c:v>P</c:v>
                  </c:pt>
                  <c:pt idx="63">
                    <c:v>P</c:v>
                  </c:pt>
                  <c:pt idx="64">
                    <c:v>P</c:v>
                  </c:pt>
                  <c:pt idx="65">
                    <c:v>P</c:v>
                  </c:pt>
                  <c:pt idx="66">
                    <c:v>A</c:v>
                  </c:pt>
                  <c:pt idx="67">
                    <c:v>P</c:v>
                  </c:pt>
                  <c:pt idx="68">
                    <c:v>P</c:v>
                  </c:pt>
                  <c:pt idx="69">
                    <c:v>P</c:v>
                  </c:pt>
                  <c:pt idx="70">
                    <c:v>P</c:v>
                  </c:pt>
                  <c:pt idx="71">
                    <c:v>P</c:v>
                  </c:pt>
                  <c:pt idx="72">
                    <c:v>P</c:v>
                  </c:pt>
                  <c:pt idx="73">
                    <c:v>P</c:v>
                  </c:pt>
                  <c:pt idx="74">
                    <c:v>A</c:v>
                  </c:pt>
                  <c:pt idx="75">
                    <c:v>P</c:v>
                  </c:pt>
                  <c:pt idx="76">
                    <c:v>A</c:v>
                  </c:pt>
                  <c:pt idx="77">
                    <c:v>P</c:v>
                  </c:pt>
                  <c:pt idx="78">
                    <c:v>P</c:v>
                  </c:pt>
                  <c:pt idx="79">
                    <c:v>P</c:v>
                  </c:pt>
                  <c:pt idx="80">
                    <c:v>A</c:v>
                  </c:pt>
                  <c:pt idx="81">
                    <c:v>A</c:v>
                  </c:pt>
                  <c:pt idx="82">
                    <c:v>A</c:v>
                  </c:pt>
                  <c:pt idx="83">
                    <c:v>A</c:v>
                  </c:pt>
                  <c:pt idx="84">
                    <c:v>P</c:v>
                  </c:pt>
                  <c:pt idx="85">
                    <c:v>A</c:v>
                  </c:pt>
                  <c:pt idx="86">
                    <c:v>P</c:v>
                  </c:pt>
                  <c:pt idx="87">
                    <c:v>P</c:v>
                  </c:pt>
                  <c:pt idx="88">
                    <c:v>P</c:v>
                  </c:pt>
                  <c:pt idx="89">
                    <c:v>A</c:v>
                  </c:pt>
                  <c:pt idx="90">
                    <c:v>P</c:v>
                  </c:pt>
                  <c:pt idx="91">
                    <c:v>P</c:v>
                  </c:pt>
                  <c:pt idx="92">
                    <c:v>P</c:v>
                  </c:pt>
                  <c:pt idx="93">
                    <c:v>P</c:v>
                  </c:pt>
                  <c:pt idx="94">
                    <c:v>P</c:v>
                  </c:pt>
                  <c:pt idx="95">
                    <c:v>P</c:v>
                  </c:pt>
                  <c:pt idx="96">
                    <c:v>A</c:v>
                  </c:pt>
                  <c:pt idx="97">
                    <c:v>A</c:v>
                  </c:pt>
                  <c:pt idx="98">
                    <c:v>A</c:v>
                  </c:pt>
                  <c:pt idx="99">
                    <c:v>A</c:v>
                  </c:pt>
                  <c:pt idx="100">
                    <c:v>P</c:v>
                  </c:pt>
                  <c:pt idx="101">
                    <c:v>A</c:v>
                  </c:pt>
                  <c:pt idx="102">
                    <c:v>P</c:v>
                  </c:pt>
                  <c:pt idx="103">
                    <c:v>A</c:v>
                  </c:pt>
                  <c:pt idx="104">
                    <c:v>P</c:v>
                  </c:pt>
                  <c:pt idx="105">
                    <c:v>A</c:v>
                  </c:pt>
                  <c:pt idx="106">
                    <c:v>P</c:v>
                  </c:pt>
                  <c:pt idx="107">
                    <c:v>P</c:v>
                  </c:pt>
                  <c:pt idx="108">
                    <c:v>P</c:v>
                  </c:pt>
                  <c:pt idx="109">
                    <c:v>P</c:v>
                  </c:pt>
                  <c:pt idx="110">
                    <c:v>P</c:v>
                  </c:pt>
                  <c:pt idx="111">
                    <c:v>P</c:v>
                  </c:pt>
                  <c:pt idx="112">
                    <c:v>P</c:v>
                  </c:pt>
                  <c:pt idx="113">
                    <c:v>P</c:v>
                  </c:pt>
                  <c:pt idx="114">
                    <c:v>P</c:v>
                  </c:pt>
                  <c:pt idx="115">
                    <c:v>P</c:v>
                  </c:pt>
                  <c:pt idx="116">
                    <c:v>P</c:v>
                  </c:pt>
                  <c:pt idx="117">
                    <c:v>P</c:v>
                  </c:pt>
                  <c:pt idx="118">
                    <c:v>P</c:v>
                  </c:pt>
                  <c:pt idx="119">
                    <c:v>P</c:v>
                  </c:pt>
                  <c:pt idx="120">
                    <c:v>P</c:v>
                  </c:pt>
                  <c:pt idx="121">
                    <c:v>P</c:v>
                  </c:pt>
                  <c:pt idx="122">
                    <c:v>P</c:v>
                  </c:pt>
                  <c:pt idx="123">
                    <c:v>P</c:v>
                  </c:pt>
                  <c:pt idx="124">
                    <c:v>P</c:v>
                  </c:pt>
                  <c:pt idx="125">
                    <c:v>P</c:v>
                  </c:pt>
                  <c:pt idx="126">
                    <c:v>P</c:v>
                  </c:pt>
                  <c:pt idx="127">
                    <c:v>P</c:v>
                  </c:pt>
                  <c:pt idx="128">
                    <c:v>P</c:v>
                  </c:pt>
                  <c:pt idx="129">
                    <c:v>P</c:v>
                  </c:pt>
                  <c:pt idx="130">
                    <c:v>P</c:v>
                  </c:pt>
                  <c:pt idx="131">
                    <c:v>P</c:v>
                  </c:pt>
                  <c:pt idx="132">
                    <c:v>P</c:v>
                  </c:pt>
                  <c:pt idx="133">
                    <c:v>P</c:v>
                  </c:pt>
                  <c:pt idx="134">
                    <c:v>P</c:v>
                  </c:pt>
                  <c:pt idx="135">
                    <c:v>P</c:v>
                  </c:pt>
                  <c:pt idx="136">
                    <c:v>P</c:v>
                  </c:pt>
                  <c:pt idx="137">
                    <c:v>P</c:v>
                  </c:pt>
                  <c:pt idx="138">
                    <c:v>P</c:v>
                  </c:pt>
                  <c:pt idx="139">
                    <c:v>P</c:v>
                  </c:pt>
                  <c:pt idx="140">
                    <c:v>P</c:v>
                  </c:pt>
                  <c:pt idx="141">
                    <c:v>P</c:v>
                  </c:pt>
                  <c:pt idx="142">
                    <c:v>A</c:v>
                  </c:pt>
                  <c:pt idx="143">
                    <c:v>P</c:v>
                  </c:pt>
                  <c:pt idx="144">
                    <c:v>P</c:v>
                  </c:pt>
                  <c:pt idx="145">
                    <c:v>P</c:v>
                  </c:pt>
                </c:lvl>
                <c:lvl>
                  <c:pt idx="0">
                    <c:v>A55</c:v>
                  </c:pt>
                  <c:pt idx="1">
                    <c:v>A48</c:v>
                  </c:pt>
                  <c:pt idx="2">
                    <c:v>A39</c:v>
                  </c:pt>
                  <c:pt idx="3">
                    <c:v>A46</c:v>
                  </c:pt>
                  <c:pt idx="4">
                    <c:v>A40</c:v>
                  </c:pt>
                  <c:pt idx="5">
                    <c:v>A44</c:v>
                  </c:pt>
                  <c:pt idx="6">
                    <c:v>A42</c:v>
                  </c:pt>
                  <c:pt idx="7">
                    <c:v>A53</c:v>
                  </c:pt>
                  <c:pt idx="8">
                    <c:v>A51</c:v>
                  </c:pt>
                  <c:pt idx="9">
                    <c:v>A45</c:v>
                  </c:pt>
                  <c:pt idx="10">
                    <c:v>A41</c:v>
                  </c:pt>
                  <c:pt idx="11">
                    <c:v>A50</c:v>
                  </c:pt>
                  <c:pt idx="12">
                    <c:v>A52</c:v>
                  </c:pt>
                  <c:pt idx="13">
                    <c:v>A32</c:v>
                  </c:pt>
                  <c:pt idx="14">
                    <c:v>A20</c:v>
                  </c:pt>
                  <c:pt idx="15">
                    <c:v>A33</c:v>
                  </c:pt>
                  <c:pt idx="16">
                    <c:v>A23</c:v>
                  </c:pt>
                  <c:pt idx="17">
                    <c:v>A25</c:v>
                  </c:pt>
                  <c:pt idx="18">
                    <c:v>A22</c:v>
                  </c:pt>
                  <c:pt idx="19">
                    <c:v>A36</c:v>
                  </c:pt>
                  <c:pt idx="20">
                    <c:v>A27</c:v>
                  </c:pt>
                  <c:pt idx="21">
                    <c:v>A29</c:v>
                  </c:pt>
                  <c:pt idx="22">
                    <c:v>A14</c:v>
                  </c:pt>
                  <c:pt idx="23">
                    <c:v>A30</c:v>
                  </c:pt>
                  <c:pt idx="24">
                    <c:v>A35</c:v>
                  </c:pt>
                  <c:pt idx="25">
                    <c:v>A31</c:v>
                  </c:pt>
                  <c:pt idx="26">
                    <c:v>A37</c:v>
                  </c:pt>
                  <c:pt idx="27">
                    <c:v>A21</c:v>
                  </c:pt>
                  <c:pt idx="28">
                    <c:v>A17</c:v>
                  </c:pt>
                  <c:pt idx="29">
                    <c:v>A24</c:v>
                  </c:pt>
                  <c:pt idx="30">
                    <c:v>A15</c:v>
                  </c:pt>
                  <c:pt idx="31">
                    <c:v>A16</c:v>
                  </c:pt>
                  <c:pt idx="32">
                    <c:v>A34</c:v>
                  </c:pt>
                  <c:pt idx="33">
                    <c:v>R3</c:v>
                  </c:pt>
                  <c:pt idx="34">
                    <c:v>R15</c:v>
                  </c:pt>
                  <c:pt idx="35">
                    <c:v>R1</c:v>
                  </c:pt>
                  <c:pt idx="36">
                    <c:v>R14</c:v>
                  </c:pt>
                  <c:pt idx="37">
                    <c:v>R10</c:v>
                  </c:pt>
                  <c:pt idx="38">
                    <c:v>R4</c:v>
                  </c:pt>
                  <c:pt idx="39">
                    <c:v>R8</c:v>
                  </c:pt>
                  <c:pt idx="40">
                    <c:v>R11</c:v>
                  </c:pt>
                  <c:pt idx="41">
                    <c:v>R7</c:v>
                  </c:pt>
                  <c:pt idx="42">
                    <c:v>R6</c:v>
                  </c:pt>
                  <c:pt idx="43">
                    <c:v>R13</c:v>
                  </c:pt>
                  <c:pt idx="44">
                    <c:v>R9</c:v>
                  </c:pt>
                  <c:pt idx="45">
                    <c:v>R2</c:v>
                  </c:pt>
                  <c:pt idx="46">
                    <c:v>R12</c:v>
                  </c:pt>
                  <c:pt idx="47">
                    <c:v>C9</c:v>
                  </c:pt>
                  <c:pt idx="48">
                    <c:v>C1</c:v>
                  </c:pt>
                  <c:pt idx="49">
                    <c:v>C6</c:v>
                  </c:pt>
                  <c:pt idx="50">
                    <c:v>C2</c:v>
                  </c:pt>
                  <c:pt idx="51">
                    <c:v>C7</c:v>
                  </c:pt>
                  <c:pt idx="52">
                    <c:v>H3</c:v>
                  </c:pt>
                  <c:pt idx="53">
                    <c:v>H2</c:v>
                  </c:pt>
                  <c:pt idx="54">
                    <c:v>H4</c:v>
                  </c:pt>
                  <c:pt idx="55">
                    <c:v>E20</c:v>
                  </c:pt>
                  <c:pt idx="56">
                    <c:v>E30</c:v>
                  </c:pt>
                  <c:pt idx="57">
                    <c:v>E17</c:v>
                  </c:pt>
                  <c:pt idx="58">
                    <c:v>E31</c:v>
                  </c:pt>
                  <c:pt idx="59">
                    <c:v>E21</c:v>
                  </c:pt>
                  <c:pt idx="60">
                    <c:v>E18</c:v>
                  </c:pt>
                  <c:pt idx="61">
                    <c:v>E29</c:v>
                  </c:pt>
                  <c:pt idx="62">
                    <c:v>E24</c:v>
                  </c:pt>
                  <c:pt idx="63">
                    <c:v>E35</c:v>
                  </c:pt>
                  <c:pt idx="64">
                    <c:v>E32</c:v>
                  </c:pt>
                  <c:pt idx="65">
                    <c:v>E34</c:v>
                  </c:pt>
                  <c:pt idx="66">
                    <c:v>E5</c:v>
                  </c:pt>
                  <c:pt idx="67">
                    <c:v>E27</c:v>
                  </c:pt>
                  <c:pt idx="68">
                    <c:v>R5</c:v>
                  </c:pt>
                  <c:pt idx="69">
                    <c:v>R16</c:v>
                  </c:pt>
                  <c:pt idx="70">
                    <c:v>E19</c:v>
                  </c:pt>
                  <c:pt idx="71">
                    <c:v>E23</c:v>
                  </c:pt>
                  <c:pt idx="72">
                    <c:v>E33</c:v>
                  </c:pt>
                  <c:pt idx="73">
                    <c:v>E28</c:v>
                  </c:pt>
                  <c:pt idx="74">
                    <c:v>E10</c:v>
                  </c:pt>
                  <c:pt idx="75">
                    <c:v>E25</c:v>
                  </c:pt>
                  <c:pt idx="76">
                    <c:v>E6</c:v>
                  </c:pt>
                  <c:pt idx="77">
                    <c:v>G1</c:v>
                  </c:pt>
                  <c:pt idx="78">
                    <c:v>G5</c:v>
                  </c:pt>
                  <c:pt idx="79">
                    <c:v>G2</c:v>
                  </c:pt>
                  <c:pt idx="80">
                    <c:v>J38</c:v>
                  </c:pt>
                  <c:pt idx="81">
                    <c:v>J43</c:v>
                  </c:pt>
                  <c:pt idx="82">
                    <c:v>J37</c:v>
                  </c:pt>
                  <c:pt idx="83">
                    <c:v>J33</c:v>
                  </c:pt>
                  <c:pt idx="84">
                    <c:v>J22</c:v>
                  </c:pt>
                  <c:pt idx="85">
                    <c:v>J32</c:v>
                  </c:pt>
                  <c:pt idx="86">
                    <c:v>J19</c:v>
                  </c:pt>
                  <c:pt idx="87">
                    <c:v>J24</c:v>
                  </c:pt>
                  <c:pt idx="88">
                    <c:v>G4</c:v>
                  </c:pt>
                  <c:pt idx="89">
                    <c:v>J34</c:v>
                  </c:pt>
                  <c:pt idx="90">
                    <c:v>J23</c:v>
                  </c:pt>
                  <c:pt idx="91">
                    <c:v>J20</c:v>
                  </c:pt>
                  <c:pt idx="92">
                    <c:v>J18</c:v>
                  </c:pt>
                  <c:pt idx="93">
                    <c:v>J26</c:v>
                  </c:pt>
                  <c:pt idx="94">
                    <c:v>J25</c:v>
                  </c:pt>
                  <c:pt idx="95">
                    <c:v>J21</c:v>
                  </c:pt>
                  <c:pt idx="96">
                    <c:v>F10</c:v>
                  </c:pt>
                  <c:pt idx="97">
                    <c:v>F19</c:v>
                  </c:pt>
                  <c:pt idx="98">
                    <c:v>F18</c:v>
                  </c:pt>
                  <c:pt idx="99">
                    <c:v>F5</c:v>
                  </c:pt>
                  <c:pt idx="100">
                    <c:v>F36</c:v>
                  </c:pt>
                  <c:pt idx="101">
                    <c:v>F1</c:v>
                  </c:pt>
                  <c:pt idx="102">
                    <c:v>F46</c:v>
                  </c:pt>
                  <c:pt idx="103">
                    <c:v>F2</c:v>
                  </c:pt>
                  <c:pt idx="104">
                    <c:v>F50</c:v>
                  </c:pt>
                  <c:pt idx="105">
                    <c:v>F8</c:v>
                  </c:pt>
                  <c:pt idx="106">
                    <c:v>F39</c:v>
                  </c:pt>
                  <c:pt idx="107">
                    <c:v>F41</c:v>
                  </c:pt>
                  <c:pt idx="108">
                    <c:v>F48</c:v>
                  </c:pt>
                  <c:pt idx="109">
                    <c:v>F43</c:v>
                  </c:pt>
                  <c:pt idx="110">
                    <c:v>F31</c:v>
                  </c:pt>
                  <c:pt idx="111">
                    <c:v>F33</c:v>
                  </c:pt>
                  <c:pt idx="112">
                    <c:v>F44</c:v>
                  </c:pt>
                  <c:pt idx="113">
                    <c:v>F37</c:v>
                  </c:pt>
                  <c:pt idx="114">
                    <c:v>G3</c:v>
                  </c:pt>
                  <c:pt idx="115">
                    <c:v>F45</c:v>
                  </c:pt>
                  <c:pt idx="116">
                    <c:v>S27</c:v>
                  </c:pt>
                  <c:pt idx="117">
                    <c:v>S22</c:v>
                  </c:pt>
                  <c:pt idx="118">
                    <c:v>S24</c:v>
                  </c:pt>
                  <c:pt idx="119">
                    <c:v>S25</c:v>
                  </c:pt>
                  <c:pt idx="120">
                    <c:v>S17</c:v>
                  </c:pt>
                  <c:pt idx="121">
                    <c:v>S18</c:v>
                  </c:pt>
                  <c:pt idx="122">
                    <c:v>S20</c:v>
                  </c:pt>
                  <c:pt idx="123">
                    <c:v>S28</c:v>
                  </c:pt>
                  <c:pt idx="124">
                    <c:v>S26</c:v>
                  </c:pt>
                  <c:pt idx="125">
                    <c:v>S19</c:v>
                  </c:pt>
                  <c:pt idx="126">
                    <c:v>S21</c:v>
                  </c:pt>
                  <c:pt idx="127">
                    <c:v>S23</c:v>
                  </c:pt>
                  <c:pt idx="128">
                    <c:v>U17</c:v>
                  </c:pt>
                  <c:pt idx="129">
                    <c:v>U15</c:v>
                  </c:pt>
                  <c:pt idx="130">
                    <c:v>F49</c:v>
                  </c:pt>
                  <c:pt idx="131">
                    <c:v>F42</c:v>
                  </c:pt>
                  <c:pt idx="132">
                    <c:v>F38</c:v>
                  </c:pt>
                  <c:pt idx="133">
                    <c:v>F61</c:v>
                  </c:pt>
                  <c:pt idx="134">
                    <c:v>F62</c:v>
                  </c:pt>
                  <c:pt idx="135">
                    <c:v>F34</c:v>
                  </c:pt>
                  <c:pt idx="136">
                    <c:v>F47</c:v>
                  </c:pt>
                  <c:pt idx="137">
                    <c:v>L12</c:v>
                  </c:pt>
                  <c:pt idx="138">
                    <c:v>F63</c:v>
                  </c:pt>
                  <c:pt idx="139">
                    <c:v>F51</c:v>
                  </c:pt>
                  <c:pt idx="140">
                    <c:v>H4</c:v>
                  </c:pt>
                  <c:pt idx="141">
                    <c:v>F32</c:v>
                  </c:pt>
                  <c:pt idx="142">
                    <c:v>F12</c:v>
                  </c:pt>
                  <c:pt idx="143">
                    <c:v>C4</c:v>
                  </c:pt>
                  <c:pt idx="144">
                    <c:v>L11</c:v>
                  </c:pt>
                  <c:pt idx="145">
                    <c:v>L15</c:v>
                  </c:pt>
                </c:lvl>
              </c:multiLvlStrCache>
            </c:multiLvlStrRef>
          </c:cat>
          <c:val>
            <c:numRef>
              <c:f>'Liste GYM'!$Z$2:$Z$157</c:f>
              <c:numCache>
                <c:formatCode>0</c:formatCode>
                <c:ptCount val="156"/>
                <c:pt idx="0">
                  <c:v>4</c:v>
                </c:pt>
                <c:pt idx="1">
                  <c:v>4</c:v>
                </c:pt>
                <c:pt idx="2">
                  <c:v>4</c:v>
                </c:pt>
                <c:pt idx="3">
                  <c:v>3</c:v>
                </c:pt>
                <c:pt idx="4">
                  <c:v>4</c:v>
                </c:pt>
                <c:pt idx="5">
                  <c:v>4</c:v>
                </c:pt>
                <c:pt idx="6">
                  <c:v>3</c:v>
                </c:pt>
                <c:pt idx="7">
                  <c:v>4</c:v>
                </c:pt>
                <c:pt idx="8">
                  <c:v>3</c:v>
                </c:pt>
                <c:pt idx="9">
                  <c:v>3</c:v>
                </c:pt>
                <c:pt idx="10">
                  <c:v>2</c:v>
                </c:pt>
                <c:pt idx="11">
                  <c:v>2</c:v>
                </c:pt>
                <c:pt idx="12">
                  <c:v>2</c:v>
                </c:pt>
                <c:pt idx="13">
                  <c:v>5</c:v>
                </c:pt>
                <c:pt idx="14">
                  <c:v>5</c:v>
                </c:pt>
                <c:pt idx="15">
                  <c:v>4</c:v>
                </c:pt>
                <c:pt idx="16">
                  <c:v>4</c:v>
                </c:pt>
                <c:pt idx="17">
                  <c:v>4</c:v>
                </c:pt>
                <c:pt idx="18">
                  <c:v>4</c:v>
                </c:pt>
                <c:pt idx="19">
                  <c:v>4</c:v>
                </c:pt>
                <c:pt idx="20">
                  <c:v>2</c:v>
                </c:pt>
                <c:pt idx="21">
                  <c:v>2</c:v>
                </c:pt>
                <c:pt idx="22">
                  <c:v>2</c:v>
                </c:pt>
                <c:pt idx="23">
                  <c:v>2</c:v>
                </c:pt>
                <c:pt idx="24">
                  <c:v>2</c:v>
                </c:pt>
                <c:pt idx="25">
                  <c:v>2</c:v>
                </c:pt>
                <c:pt idx="26">
                  <c:v>1</c:v>
                </c:pt>
                <c:pt idx="27">
                  <c:v>1</c:v>
                </c:pt>
                <c:pt idx="28">
                  <c:v>1</c:v>
                </c:pt>
                <c:pt idx="29">
                  <c:v>2</c:v>
                </c:pt>
                <c:pt idx="30">
                  <c:v>1</c:v>
                </c:pt>
                <c:pt idx="31">
                  <c:v>1</c:v>
                </c:pt>
                <c:pt idx="32">
                  <c:v>2</c:v>
                </c:pt>
                <c:pt idx="33">
                  <c:v>2</c:v>
                </c:pt>
                <c:pt idx="34">
                  <c:v>3</c:v>
                </c:pt>
                <c:pt idx="35">
                  <c:v>0</c:v>
                </c:pt>
                <c:pt idx="36">
                  <c:v>3</c:v>
                </c:pt>
                <c:pt idx="37">
                  <c:v>2</c:v>
                </c:pt>
                <c:pt idx="38">
                  <c:v>0</c:v>
                </c:pt>
                <c:pt idx="39">
                  <c:v>2</c:v>
                </c:pt>
                <c:pt idx="40">
                  <c:v>2</c:v>
                </c:pt>
                <c:pt idx="41">
                  <c:v>0</c:v>
                </c:pt>
                <c:pt idx="42">
                  <c:v>2</c:v>
                </c:pt>
                <c:pt idx="43">
                  <c:v>2</c:v>
                </c:pt>
                <c:pt idx="44">
                  <c:v>2</c:v>
                </c:pt>
                <c:pt idx="45">
                  <c:v>2</c:v>
                </c:pt>
                <c:pt idx="46">
                  <c:v>0</c:v>
                </c:pt>
                <c:pt idx="47">
                  <c:v>2</c:v>
                </c:pt>
                <c:pt idx="48">
                  <c:v>1</c:v>
                </c:pt>
                <c:pt idx="49">
                  <c:v>1</c:v>
                </c:pt>
                <c:pt idx="50">
                  <c:v>1</c:v>
                </c:pt>
                <c:pt idx="51">
                  <c:v>2</c:v>
                </c:pt>
                <c:pt idx="52">
                  <c:v>2</c:v>
                </c:pt>
                <c:pt idx="53">
                  <c:v>2</c:v>
                </c:pt>
                <c:pt idx="54">
                  <c:v>2</c:v>
                </c:pt>
                <c:pt idx="56">
                  <c:v>0</c:v>
                </c:pt>
                <c:pt idx="57">
                  <c:v>4</c:v>
                </c:pt>
                <c:pt idx="59">
                  <c:v>4</c:v>
                </c:pt>
                <c:pt idx="62">
                  <c:v>3</c:v>
                </c:pt>
                <c:pt idx="63">
                  <c:v>3</c:v>
                </c:pt>
                <c:pt idx="64">
                  <c:v>3</c:v>
                </c:pt>
                <c:pt idx="65">
                  <c:v>2</c:v>
                </c:pt>
                <c:pt idx="66">
                  <c:v>3</c:v>
                </c:pt>
                <c:pt idx="67">
                  <c:v>2</c:v>
                </c:pt>
                <c:pt idx="68">
                  <c:v>0</c:v>
                </c:pt>
                <c:pt idx="69">
                  <c:v>0</c:v>
                </c:pt>
                <c:pt idx="70">
                  <c:v>2</c:v>
                </c:pt>
                <c:pt idx="71">
                  <c:v>1</c:v>
                </c:pt>
                <c:pt idx="72">
                  <c:v>1</c:v>
                </c:pt>
                <c:pt idx="73">
                  <c:v>1</c:v>
                </c:pt>
                <c:pt idx="74">
                  <c:v>1</c:v>
                </c:pt>
                <c:pt idx="75">
                  <c:v>0</c:v>
                </c:pt>
                <c:pt idx="76">
                  <c:v>3</c:v>
                </c:pt>
                <c:pt idx="77">
                  <c:v>2</c:v>
                </c:pt>
                <c:pt idx="78">
                  <c:v>2</c:v>
                </c:pt>
                <c:pt idx="79">
                  <c:v>2</c:v>
                </c:pt>
                <c:pt idx="80">
                  <c:v>5</c:v>
                </c:pt>
                <c:pt idx="81">
                  <c:v>3</c:v>
                </c:pt>
                <c:pt idx="82">
                  <c:v>4</c:v>
                </c:pt>
                <c:pt idx="83">
                  <c:v>4</c:v>
                </c:pt>
                <c:pt idx="84">
                  <c:v>4</c:v>
                </c:pt>
                <c:pt idx="85">
                  <c:v>1</c:v>
                </c:pt>
                <c:pt idx="86">
                  <c:v>3</c:v>
                </c:pt>
                <c:pt idx="87">
                  <c:v>4</c:v>
                </c:pt>
                <c:pt idx="88">
                  <c:v>0</c:v>
                </c:pt>
                <c:pt idx="89">
                  <c:v>1</c:v>
                </c:pt>
                <c:pt idx="90">
                  <c:v>3</c:v>
                </c:pt>
                <c:pt idx="91">
                  <c:v>2</c:v>
                </c:pt>
                <c:pt idx="92">
                  <c:v>2</c:v>
                </c:pt>
                <c:pt idx="93">
                  <c:v>2</c:v>
                </c:pt>
                <c:pt idx="94">
                  <c:v>1</c:v>
                </c:pt>
                <c:pt idx="95">
                  <c:v>2</c:v>
                </c:pt>
                <c:pt idx="96">
                  <c:v>5</c:v>
                </c:pt>
                <c:pt idx="97">
                  <c:v>5</c:v>
                </c:pt>
                <c:pt idx="98">
                  <c:v>4</c:v>
                </c:pt>
                <c:pt idx="99">
                  <c:v>4</c:v>
                </c:pt>
                <c:pt idx="101">
                  <c:v>3</c:v>
                </c:pt>
                <c:pt idx="103">
                  <c:v>4</c:v>
                </c:pt>
                <c:pt idx="104">
                  <c:v>0</c:v>
                </c:pt>
                <c:pt idx="105">
                  <c:v>2</c:v>
                </c:pt>
                <c:pt idx="106">
                  <c:v>4</c:v>
                </c:pt>
                <c:pt idx="107">
                  <c:v>4</c:v>
                </c:pt>
                <c:pt idx="108">
                  <c:v>4</c:v>
                </c:pt>
                <c:pt idx="109">
                  <c:v>3</c:v>
                </c:pt>
                <c:pt idx="110">
                  <c:v>3</c:v>
                </c:pt>
                <c:pt idx="111">
                  <c:v>3</c:v>
                </c:pt>
                <c:pt idx="112">
                  <c:v>3</c:v>
                </c:pt>
                <c:pt idx="113">
                  <c:v>0</c:v>
                </c:pt>
                <c:pt idx="114">
                  <c:v>0</c:v>
                </c:pt>
                <c:pt idx="115">
                  <c:v>3</c:v>
                </c:pt>
                <c:pt idx="116">
                  <c:v>0</c:v>
                </c:pt>
                <c:pt idx="123">
                  <c:v>0</c:v>
                </c:pt>
                <c:pt idx="124">
                  <c:v>0</c:v>
                </c:pt>
                <c:pt idx="125">
                  <c:v>0</c:v>
                </c:pt>
                <c:pt idx="126">
                  <c:v>0</c:v>
                </c:pt>
                <c:pt idx="127">
                  <c:v>0</c:v>
                </c:pt>
                <c:pt idx="128">
                  <c:v>0</c:v>
                </c:pt>
                <c:pt idx="129">
                  <c:v>0</c:v>
                </c:pt>
                <c:pt idx="130">
                  <c:v>3</c:v>
                </c:pt>
                <c:pt idx="131">
                  <c:v>3</c:v>
                </c:pt>
                <c:pt idx="132">
                  <c:v>2</c:v>
                </c:pt>
                <c:pt idx="133">
                  <c:v>2</c:v>
                </c:pt>
                <c:pt idx="134">
                  <c:v>2</c:v>
                </c:pt>
                <c:pt idx="135">
                  <c:v>2</c:v>
                </c:pt>
                <c:pt idx="136">
                  <c:v>2</c:v>
                </c:pt>
                <c:pt idx="137">
                  <c:v>0</c:v>
                </c:pt>
                <c:pt idx="138">
                  <c:v>1</c:v>
                </c:pt>
                <c:pt idx="139">
                  <c:v>1</c:v>
                </c:pt>
                <c:pt idx="140">
                  <c:v>0</c:v>
                </c:pt>
                <c:pt idx="141">
                  <c:v>1</c:v>
                </c:pt>
                <c:pt idx="142">
                  <c:v>3</c:v>
                </c:pt>
                <c:pt idx="143">
                  <c:v>0</c:v>
                </c:pt>
                <c:pt idx="144">
                  <c:v>5</c:v>
                </c:pt>
                <c:pt idx="145">
                  <c:v>4</c:v>
                </c:pt>
                <c:pt idx="146">
                  <c:v>0</c:v>
                </c:pt>
                <c:pt idx="147">
                  <c:v>0</c:v>
                </c:pt>
                <c:pt idx="149">
                  <c:v>0</c:v>
                </c:pt>
                <c:pt idx="150">
                  <c:v>0</c:v>
                </c:pt>
                <c:pt idx="152">
                  <c:v>0</c:v>
                </c:pt>
                <c:pt idx="154">
                  <c:v>0</c:v>
                </c:pt>
                <c:pt idx="155">
                  <c:v>0</c:v>
                </c:pt>
              </c:numCache>
            </c:numRef>
          </c:val>
        </c:ser>
        <c:dLbls/>
        <c:axId val="86177664"/>
        <c:axId val="86179200"/>
      </c:barChart>
      <c:catAx>
        <c:axId val="86177664"/>
        <c:scaling>
          <c:orientation val="minMax"/>
        </c:scaling>
        <c:axPos val="b"/>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86179200"/>
        <c:crosses val="autoZero"/>
        <c:auto val="1"/>
        <c:lblAlgn val="ctr"/>
        <c:lblOffset val="100"/>
        <c:tickLblSkip val="9"/>
        <c:tickMarkSkip val="1"/>
      </c:catAx>
      <c:valAx>
        <c:axId val="8617920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86177664"/>
        <c:crosses val="autoZero"/>
        <c:crossBetween val="between"/>
      </c:valAx>
      <c:spPr>
        <a:solidFill>
          <a:srgbClr val="C0C0C0"/>
        </a:solidFill>
        <a:ln w="12700">
          <a:solidFill>
            <a:srgbClr val="808080"/>
          </a:solidFill>
          <a:prstDash val="solid"/>
        </a:ln>
      </c:spPr>
    </c:plotArea>
    <c:legend>
      <c:legendPos val="r"/>
      <c:layout>
        <c:manualLayout>
          <c:xMode val="edge"/>
          <c:yMode val="edge"/>
          <c:x val="0.82481751824817784"/>
          <c:y val="0.24196277495769924"/>
          <c:w val="0.1699687174139719"/>
          <c:h val="0.59052453468696853"/>
        </c:manualLayout>
      </c:layout>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fr-FR"/>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1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790575</xdr:colOff>
      <xdr:row>1</xdr:row>
      <xdr:rowOff>0</xdr:rowOff>
    </xdr:from>
    <xdr:to>
      <xdr:col>11</xdr:col>
      <xdr:colOff>28575</xdr:colOff>
      <xdr:row>1</xdr:row>
      <xdr:rowOff>0</xdr:rowOff>
    </xdr:to>
    <xdr:grpSp>
      <xdr:nvGrpSpPr>
        <xdr:cNvPr id="10311" name="Group 1"/>
        <xdr:cNvGrpSpPr>
          <a:grpSpLocks/>
        </xdr:cNvGrpSpPr>
      </xdr:nvGrpSpPr>
      <xdr:grpSpPr bwMode="auto">
        <a:xfrm>
          <a:off x="8763000" y="400050"/>
          <a:ext cx="1295400" cy="0"/>
          <a:chOff x="1123" y="66"/>
          <a:chExt cx="272" cy="364"/>
        </a:xfrm>
      </xdr:grpSpPr>
      <xdr:pic>
        <xdr:nvPicPr>
          <xdr:cNvPr id="1031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8086467" y="400050"/>
            <a:ext cx="272"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10243" name="Text Box 3"/>
          <xdr:cNvSpPr txBox="1">
            <a:spLocks noChangeArrowheads="1"/>
          </xdr:cNvSpPr>
        </xdr:nvSpPr>
        <xdr:spPr bwMode="auto">
          <a:xfrm>
            <a:off x="-6360321317119" y="400050"/>
            <a:ext cx="264" cy="0"/>
          </a:xfrm>
          <a:prstGeom prst="rect">
            <a:avLst/>
          </a:prstGeom>
          <a:solidFill>
            <a:srgbClr val="FCF305"/>
          </a:solidFill>
          <a:ln w="9525">
            <a:solidFill>
              <a:srgbClr val="000000"/>
            </a:solidFill>
            <a:miter lim="800000"/>
            <a:headEnd/>
            <a:tailEnd/>
          </a:ln>
        </xdr:spPr>
        <xdr:txBody>
          <a:bodyPr vertOverflow="clip" wrap="square" lIns="27432" tIns="27432" rIns="0" bIns="0" anchor="t" upright="1"/>
          <a:lstStyle/>
          <a:p>
            <a:pPr algn="l" rtl="0">
              <a:defRPr sz="1000"/>
            </a:pPr>
            <a:r>
              <a:rPr lang="fr-FR" sz="1200" b="0" i="0" u="none" strike="noStrike" baseline="0">
                <a:solidFill>
                  <a:srgbClr val="000000"/>
                </a:solidFill>
                <a:latin typeface="Times New Roman"/>
                <a:cs typeface="Times New Roman"/>
              </a:rPr>
              <a:t>Attention : tableau valide uniquement si l'onglet "Liste Gym" est trié comme ci-dessous</a:t>
            </a:r>
            <a:endParaRPr lang="fr-F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absoluteAnchor>
    <xdr:pos x="0" y="0"/>
    <xdr:ext cx="9295379" cy="607218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giraud-rochon/AppData/Local/Microsoft/Windows/Temporary%20Internet%20Files/Content.IE5/1W4DUQ2L/Mignot_2013%5b1%5d.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1314.516491898146" createdVersion="1" refreshedVersion="3" recordCount="261" upgradeOnRefresh="1">
  <cacheSource type="worksheet">
    <worksheetSource ref="A1:T261" sheet="Liste GYM" r:id="rId2"/>
  </cacheSource>
  <cacheFields count="20">
    <cacheField name="N°" numFmtId="0">
      <sharedItems containsBlank="1"/>
    </cacheField>
    <cacheField name="A/P" numFmtId="0">
      <sharedItems containsBlank="1" count="3">
        <s v="P"/>
        <s v="A"/>
        <m/>
      </sharedItems>
    </cacheField>
    <cacheField name="Cat." numFmtId="0">
      <sharedItems containsBlank="1" containsMixedTypes="1" containsNumber="1" containsInteger="1" minValue="0" maxValue="5" count="10">
        <n v="5"/>
        <n v="1"/>
        <m/>
        <s v="M"/>
        <s v="P"/>
        <s v="B"/>
        <n v="2"/>
        <n v="0" u="1"/>
        <n v="3" u="1"/>
        <n v="4" u="1"/>
      </sharedItems>
    </cacheField>
    <cacheField name="Cla" numFmtId="0">
      <sharedItems containsBlank="1" containsMixedTypes="1" containsNumber="1" containsInteger="1" minValue="1" maxValue="1"/>
    </cacheField>
    <cacheField name="Nom - Prénom" numFmtId="0">
      <sharedItems containsBlank="1"/>
    </cacheField>
    <cacheField name="Club" numFmtId="0">
      <sharedItems containsBlank="1" count="23">
        <s v="AGT"/>
        <m/>
        <s v="La Fraternelle" u="1"/>
        <s v="MONTALIEU" u="1"/>
        <s v="AG La Tour du Pin" u="1"/>
        <s v="Cartu" u="1"/>
        <s v="Jeanne d'Arc de Saint Marcellin" u="1"/>
        <s v="EDV GYM" u="1"/>
        <s v="USB GYM" u="1"/>
        <s v="Fraternelle de Bourgoin Jallieu" u="1"/>
        <s v="AVENIR DE ROMANS" u="1"/>
        <s v="Cartusienne de Saint Laurent du Pont" u="1"/>
        <s v="Gym Club Montalieu" u="1"/>
        <s v="Etoile de Voiron Gym" u="1"/>
        <s v="La Cartusienne" u="1"/>
        <s v="U S B GYM" u="1"/>
        <s v="Légion Viennoise" u="1"/>
        <s v="Avant Garde la Tour du Pin" u="1"/>
        <s v="Fraternelle de Bourgoin" u="1"/>
        <s v="Union sportive Beaurepaire" u="1"/>
        <s v="JASM" u="1"/>
        <s v="Avant-garde Turripinoise" u="1"/>
        <s v="Fraternelle de Bourgoin-Jallieu " u="1"/>
      </sharedItems>
    </cacheField>
    <cacheField name="Total Mignot" numFmtId="0">
      <sharedItems containsSemiMixedTypes="0" containsString="0" containsNumber="1" containsInteger="1" minValue="0" maxValue="0"/>
    </cacheField>
    <cacheField name="TOTAL" numFmtId="0">
      <sharedItems containsSemiMixedTypes="0" containsString="0" containsNumber="1" containsInteger="1" minValue="0" maxValue="0"/>
    </cacheField>
    <cacheField name="Deg SOL" numFmtId="0">
      <sharedItems containsString="0" containsBlank="1" containsNumber="1" containsInteger="1" minValue="1" maxValue="3"/>
    </cacheField>
    <cacheField name="Note Maj SOL" numFmtId="0">
      <sharedItems containsNonDate="0" containsString="0" containsBlank="1"/>
    </cacheField>
    <cacheField name="Deg ARCONS" numFmtId="0">
      <sharedItems containsString="0" containsBlank="1" containsNumber="1" containsInteger="1" minValue="3" maxValue="3"/>
    </cacheField>
    <cacheField name="Note Maj ARCONS" numFmtId="0">
      <sharedItems containsNonDate="0" containsString="0" containsBlank="1"/>
    </cacheField>
    <cacheField name="Deg ANNEAUX" numFmtId="0">
      <sharedItems containsString="0" containsBlank="1" containsNumber="1" containsInteger="1" minValue="3" maxValue="3"/>
    </cacheField>
    <cacheField name=" NoteMaj ANNEAUX" numFmtId="0">
      <sharedItems containsNonDate="0" containsString="0" containsBlank="1"/>
    </cacheField>
    <cacheField name="Deg SAUT" numFmtId="0">
      <sharedItems containsString="0" containsBlank="1" containsNumber="1" containsInteger="1" minValue="5" maxValue="5"/>
    </cacheField>
    <cacheField name="Note Maj SAUT" numFmtId="0">
      <sharedItems containsNonDate="0" containsString="0" containsBlank="1"/>
    </cacheField>
    <cacheField name="Deg PARALLELES" numFmtId="0">
      <sharedItems containsString="0" containsBlank="1" containsNumber="1" containsInteger="1" minValue="5" maxValue="5"/>
    </cacheField>
    <cacheField name="Note Maj PARALLELES" numFmtId="0">
      <sharedItems containsNonDate="0" containsString="0" containsBlank="1"/>
    </cacheField>
    <cacheField name="Deg FIXE" numFmtId="0">
      <sharedItems containsString="0" containsBlank="1" containsNumber="1" containsInteger="1" minValue="5" maxValue="5"/>
    </cacheField>
    <cacheField name="Note Maj FIX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ric daudanne" refreshedDate="42064.798702083332" createdVersion="3" refreshedVersion="5" minRefreshableVersion="3" recordCount="212">
  <cacheSource type="worksheet">
    <worksheetSource name="_xlnm.Print_Area" sheet="Liste GYM"/>
  </cacheSource>
  <cacheFields count="20">
    <cacheField name="N°" numFmtId="0">
      <sharedItems containsBlank="1"/>
    </cacheField>
    <cacheField name="A/P" numFmtId="0">
      <sharedItems containsBlank="1" count="3">
        <s v="A"/>
        <s v="P"/>
        <m/>
      </sharedItems>
    </cacheField>
    <cacheField name="Cat." numFmtId="0">
      <sharedItems containsBlank="1" containsMixedTypes="1" containsNumber="1" containsInteger="1" minValue="1" maxValue="5"/>
    </cacheField>
    <cacheField name="Cla" numFmtId="0">
      <sharedItems containsBlank="1"/>
    </cacheField>
    <cacheField name="Nom - Prénom" numFmtId="0">
      <sharedItems containsBlank="1" count="393">
        <s v="SERVAGENT Célian"/>
        <s v="GIUFFRIDA Guillaume"/>
        <s v="TRICOIT Francis"/>
        <s v="BEUCHAT Alexis"/>
        <s v="MOULIN Samuel"/>
        <s v="BOUILLON Vincent"/>
        <s v="WIRTH Emmanuel"/>
        <s v="TERRONES Joris"/>
        <s v="BERNARD Nicolas"/>
        <s v="BARRATIN Elie"/>
        <s v="GRUFFAZ Mickaël"/>
        <s v="BUISSON Benjamin"/>
        <s v="ROJAT Guillaume"/>
        <s v="DEBIEZ Yanis"/>
        <s v="CLAVEL Quentin"/>
        <s v="VEYRET Mathieu"/>
        <s v="SICAUD Anthony"/>
        <s v="DEBIEZ Cyril"/>
        <s v="CHARLES Raphaël"/>
        <s v="REBOUL Raphaël"/>
        <s v="SOULIER Gilles"/>
        <s v="POMMATAU Aurélien"/>
        <s v="LIMONIER Hugo"/>
        <s v="EFIMOFF Lucas"/>
        <s v="FARENGA Kenzo"/>
        <s v="RICARD Lucas"/>
        <s v="PHAM TRONG Axel"/>
        <s v="HAMEAU Nathan"/>
        <s v="MATZ Clément"/>
        <s v="TERRONES Tristan"/>
        <s v="JOURDAN Axel"/>
        <s v="ROUX Vianney"/>
        <s v="LUDWIG Florian"/>
        <s v="NOURIKYAN Evan"/>
        <s v="RUBAGOTTI Lucas"/>
        <s v="CHAPDANIEL Joris"/>
        <s v="YERDAMIAN Sacha"/>
        <s v="CHEVALIER Pierre"/>
        <s v="GENTHIAL Aymeric"/>
        <s v="ANDREO Axel"/>
        <s v="LUDWIG Fabien"/>
        <s v="GUTIERREZ Fabien"/>
        <s v="JAMET Romain"/>
        <s v="ALSCHER Tom"/>
        <s v="ROUYER Yohan"/>
        <s v="BOURDAT Alex"/>
        <s v="MAURIN Alexis"/>
        <s v="GRUFFAZ William"/>
        <s v="BLANC Titouan"/>
        <s v="LANTHELME Matthieu"/>
        <s v="ROMAN Gabriel"/>
        <s v="SANTIN JANIN Léo"/>
        <s v="CHEVALLIER Tobie"/>
        <s v="SIMON Benoit"/>
        <s v="TOUSSAINT Maxime"/>
        <s v="BRENET Anthony"/>
        <s v="LUDWIG Ferdinand"/>
        <s v="DESTOMBES Camille"/>
        <s v="DUCELLIER Florian"/>
        <s v="MARCOUX Kélian"/>
        <s v="FARCY Hugo"/>
        <s v="RIOU Mathias"/>
        <s v="MILLION Nathan"/>
        <s v="MURARD Matthys"/>
        <s v="TONARELLI Enzo"/>
        <s v="ARATA Johann"/>
        <s v="BENCHACHOU Naoufel"/>
        <s v="MURARD Cilien"/>
        <s v="GRENIER Quentin"/>
        <s v="RAZEM Denys"/>
        <s v="LUDWIG Frédéric"/>
        <s v="BARDAT DU CLOSEL Justin"/>
        <s v="ZABI Abdelmajid"/>
        <s v="CHARVET Mayeul"/>
        <s v="VACHON Augustin"/>
        <s v="LANDRY Evan"/>
        <s v="LIABEUF Benjamin"/>
        <s v="BARRAL Fabien"/>
        <s v="BARRAL Baptiste"/>
        <s v="GARDET Nicolas"/>
        <s v="JAMBOIS Rémi"/>
        <s v="ROUYER Axel"/>
        <s v="LIMONIER Enzo"/>
        <s v="GOMES Adrien"/>
        <s v="LLORCA Romain"/>
        <s v="ROLLAND Léo"/>
        <s v="DOMBES Arthur"/>
        <s v="COATANTIEC Théo"/>
        <s v="PREVIEUX Benjamin"/>
        <s v="BIZART Tom"/>
        <s v="MACLELLAN Romain"/>
        <s v="MARREL Mathéo"/>
        <s v="ARGAUT Alan"/>
        <s v="GAILLARD Christophe"/>
        <s v="NOEL Samuel"/>
        <s v="PAYRE Thomas"/>
        <s v="GENEVEY Joris"/>
        <s v="MOTTIN Florian"/>
        <s v="TAPAN Ferhat"/>
        <s v="CARPENTIER Valentin"/>
        <s v="DJERMANE Noam"/>
        <s v="LUNEL Liam"/>
        <s v="SOUVIRAA LABASTIE Gabriel"/>
        <s v="GRIMAUD Iban"/>
        <s v="TOZZOLI Enzo"/>
        <s v="BIGORNE Clément"/>
        <s v="GIANELLI Mattéo"/>
        <s v="PELISSON Lucas"/>
        <s v="RAULINE Gaston"/>
        <s v="ROJON Antonin"/>
        <s v="FRICK Elie"/>
        <s v="MAURIN Jérémy"/>
        <s v="ASSAUD François"/>
        <s v="LAURENCEAU Thomas"/>
        <s v="GAUSSET Robin"/>
        <s v="CRETEUR Tony"/>
        <s v="PROVENCHERE Titouan"/>
        <s v="FERNANDEZ Hugo"/>
        <s v="HARLAY Mathieu"/>
        <s v="LEPRINCE Camille"/>
        <s v="BONIFACE Pierre"/>
        <s v="DODE Malou"/>
        <s v="ETIENNE Amaury"/>
        <s v="DIDIER Igor"/>
        <s v="PORTE Jérémi"/>
        <s v="DOUMENG Alban"/>
        <s v="ETIENNE Gaspard"/>
        <s v="GIROUD Rémi"/>
        <s v="VENOUIL Xavier"/>
        <s v="THIRAUD Yanis"/>
        <s v="BOUDIN Jolan"/>
        <s v="TORTEL Naloe"/>
        <s v="BENOIT Flavian"/>
        <s v="GIMENEZ Nicolas"/>
        <s v="GAILLARD Killian"/>
        <s v="TERROT Evan"/>
        <s v="FURLANO Llyam"/>
        <s v="CALMET Gabin"/>
        <s v="ZIANE Amir"/>
        <s v="GONCALVES Ruben"/>
        <s v="PIL Robin"/>
        <s v="AIMARD Evan"/>
        <s v="ILIC Luka"/>
        <s v="ARSELIN Giorgio"/>
        <s v="MARTIN Hervé"/>
        <m/>
        <s v="PERRIN-NICOLAS Noah"/>
        <s v="VEYSILLIER-GARDEN Nicolas"/>
        <s v="LONGUEEPEE Léo Paul"/>
        <s v="GUIGUE Ethan"/>
        <s v="BONNARD Tom"/>
        <s v="ETIENNE Mathis"/>
        <s v="BEKAKRA Abdelhakim"/>
        <s v="GONCALEVES Ruben"/>
        <s v="CUZIN Niels"/>
        <s v="DIAZ Quentin"/>
        <s v="JUSTON Aubin"/>
        <s v="CLERC Mathis"/>
        <s v="FAYOLLE Maxime"/>
        <s v="MARTIN Samuel"/>
        <s v="GELAS Enzo"/>
        <s v="GALLAND Nathan"/>
        <s v="ROMERO Esteban"/>
        <s v="JACQUET Nolan"/>
        <s v="GALOFARO Lucas"/>
        <s v="CALVEL Hugo"/>
        <s v="MARINONI Paul"/>
        <s v="BLANCHET Maxence"/>
        <s v="LEBEAUD Mattéo"/>
        <s v="CUZIN Milo"/>
        <s v="ILIC Aleksandar"/>
        <s v="RIGOLLIER Loris"/>
        <s v="ALBAUT Clément"/>
        <s v="LAURENT Albin"/>
        <s v="CHORIER Ryan"/>
        <s v="ROQUE Axel"/>
        <s v="PAJANIARDY Noah"/>
        <s v="SCHWEITZER Mael"/>
        <s v="GILLET Valentin"/>
        <s v="MARIN Julien" u="1"/>
        <s v="KAKPO Mathieu" u="1"/>
        <s v="FILLON Florian" u="1"/>
        <s v="GAY Nathan" u="1"/>
        <s v="VEYRET Matthieu" u="1"/>
        <s v="DRAVIGNEY Alexis" u="1"/>
        <s v="LELOUP Thomas" u="1"/>
        <s v="LARDIERE Titouan" u="1"/>
        <s v="BARATTIN Elie" u="1"/>
        <s v="BOGEY Sylvain" u="1"/>
        <s v="BOUCHUT Kevin" u="1"/>
        <s v="AUCAIGNE Yan" u="1"/>
        <s v="GENIN Frédéric" u="1"/>
        <s v="BRULEY Ronan" u="1"/>
        <s v="DUBOIS Anthony" u="1"/>
        <s v="BOISSAC Charles" u="1"/>
        <s v="PEREZ Boris" u="1"/>
        <s v="RAZEM Dhénys" u="1"/>
        <s v="DELON Titouan" u="1"/>
        <s v="DANCETE Romain" u="1"/>
        <s v="MARTINEZ Jordan" u="1"/>
        <s v="SEIGLE BRUYAT Dylan" u="1"/>
        <s v="VANDER LINDEN Jaïro" u="1"/>
        <s v="DUFOUR Sacha" u="1"/>
        <s v="BONFILS Mathieu" u="1"/>
        <s v="CHRISTIN Maxime" u="1"/>
        <s v="CLAVEL Nicolas" u="1"/>
        <s v="COUDOUR Sylvain" u="1"/>
        <s v="MUET Yohan" u="1"/>
        <s v="VIERNE Willy" u="1"/>
        <s v="BONFILS Thomas" u="1"/>
        <s v="SIMONNET Arthur" u="1"/>
        <s v="BALLY Ludwig" u="1"/>
        <s v="GARCIA William" u="1"/>
        <s v="MONTAVON Yoann" u="1"/>
        <s v="CONTEGAT Jérémy" u="1"/>
        <s v="DELACHENAL Winny" u="1"/>
        <s v="RIPKA David" u="1"/>
        <s v="COLLOMB Jonathan" u="1"/>
        <s v="CESTARO Alexis" u="1"/>
        <s v="MOTTET Antoine" u="1"/>
        <s v="OPPEDISANO Mathis" u="1"/>
        <s v="BRUGIERE Théophile" u="1"/>
        <s v="LIERMIER Jean" u="1"/>
        <s v="MILLET Quentin" u="1"/>
        <s v="CORTES Lucas" u="1"/>
        <s v="CLAVEL Matthieu" u="1"/>
        <s v="PASCALLON Daniel" u="1"/>
        <s v="VEZANT Léo" u="1"/>
        <s v="CURE Mathéo" u="1"/>
        <s v="MURARD Mathys" u="1"/>
        <s v="DE MONTVALON Hugo" u="1"/>
        <s v="EYMARD Paul" u="1"/>
        <s v="VASSELIN Frédérick" u="1"/>
        <s v="GLEY Bryan" u="1"/>
        <s v="MICHEL Merwann" u="1"/>
        <s v="HUON Ilias" u="1"/>
        <s v="FERNANDEZ Marvin" u="1"/>
        <s v="JANY Simon" u="1"/>
        <s v="ROESLER John" u="1"/>
        <s v="MUSKARS Andris" u="1"/>
        <s v="MARGERIE Raphaël" u="1"/>
        <s v="ZAMPARUTTI Florian" u="1"/>
        <s v="COTE Céleste" u="1"/>
        <s v="GOMEZ Franck" u="1"/>
        <s v="MEYER Elliot" u="1"/>
        <s v="LUDWIG Fabian" u="1"/>
        <s v="LARUE Arnaud" u="1"/>
        <s v="PREDAN Joris" u="1"/>
        <s v="MARTELIN Felix" u="1"/>
        <s v="VERCOUSTRE Arnaud" u="1"/>
        <s v="HABOUZIT Corey" u="1"/>
        <s v="MARMORAT Nicolas" u="1"/>
        <s v="BRISBARE Thomas" u="1"/>
        <s v="ZARCONE William" u="1"/>
        <s v="CHENAVIER Martin" u="1"/>
        <s v="MENDY Terry" u="1"/>
        <s v="BOREL Mathis" u="1"/>
        <s v="GAUVIN Yolann" u="1"/>
        <s v="PEIZERAT Emile" u="1"/>
        <s v="MARTIN Théo" u="1"/>
        <s v="PILOT Bruno" u="1"/>
        <s v="FLASSEUR Tom" u="1"/>
        <s v="PINEAU Simon" u="1"/>
        <s v="RICHARD Nils" u="1"/>
        <s v="BELKHADRA Jessy" u="1"/>
        <s v="ROESLER Mathias" u="1"/>
        <s v="BARBAT du CLUSEL Justin" u="1"/>
        <s v="COURTIER Bastien" u="1"/>
        <s v="SANTIN-JANIN Léo" u="1"/>
        <s v="DEBAISIEUX Mathéo" u="1"/>
        <s v="RESSEGUIER Thibault" u="1"/>
        <s v="REBY Simon" u="1"/>
        <s v="ALLIGIER Lucas" u="1"/>
        <s v="LOURENCO Alexandre" u="1"/>
        <s v="VERCELLINO Clément" u="1"/>
        <s v="VALLAS Jean-François" u="1"/>
        <s v="MARTIN DELGRANGE Matys" u="1"/>
        <s v="NURY Théo" u="1"/>
        <s v="CHAMPAGNE Nicolas" u="1"/>
        <s v="MILLET VOTO Dylan" u="1"/>
        <s v="JAMOTEAU Guillaume" u="1"/>
        <s v="BONNIOT Romain" u="1"/>
        <s v="BRUCHON Gary" u="1"/>
        <s v="JOLY Mathieu" u="1"/>
        <s v="PAPUT Anatole" u="1"/>
        <s v="BLANCHARD Théo" u="1"/>
        <s v="KAPAGOLET Maxime" u="1"/>
        <s v="LUXOS Eric" u="1"/>
        <s v="LANG Maxence" u="1"/>
        <s v="CORTES Gratien" u="1"/>
        <s v="VALOUR Grégory" u="1"/>
        <s v="BENSADIA Andgel" u="1"/>
        <s v="BOZEC Lucas" u="1"/>
        <s v="NIERGUE Léo" u="1"/>
        <s v="BENTRAD Younès" u="1"/>
        <s v="CORONT DUCLUZEAU Auguste" u="1"/>
        <s v="BINET Aurélien" u="1"/>
        <s v="MARTIN Quentin" u="1"/>
        <s v="VISSEYRIAS Arthur" u="1"/>
        <s v="VIRIEUX PETIT Léni" u="1"/>
        <s v="OLIVE Mario" u="1"/>
        <s v="CALLENS Robin" u="1"/>
        <s v="MARCELLIN Julien" u="1"/>
        <s v="FAURE Jean" u="1"/>
        <s v="KAPPEL Quentin" u="1"/>
        <s v="MAZELIN Marceau" u="1"/>
        <s v="JULLIEN-PALLETIER Valentin" u="1"/>
        <s v="BERHOUNI Ilyes" u="1"/>
        <s v="JAMET Yann" u="1"/>
        <s v="GRENIER Maël" u="1"/>
        <s v="YERDAMIAN Lucas" u="1"/>
        <s v="ALLEGRET Thimoté" u="1"/>
        <s v="GENIN Gaby" u="1"/>
        <s v="YANG Nicolas" u="1"/>
        <s v="FERRAZ Quentin" u="1"/>
        <s v="MOUREAUX  Didier" u="1"/>
        <s v="DEVE Clément" u="1"/>
        <s v="GHAMDI Nassim" u="1"/>
        <s v="RAFFOUR Jéhan" u="1"/>
        <s v="SOMMERVOGEL Thomas" u="1"/>
        <s v="MATHEVET Maxence" u="1"/>
        <s v="LLORCA Matthieu" u="1"/>
        <s v="SENOCQ Maxime" u="1"/>
        <s v="VIGNAL Cyprien" u="1"/>
        <s v="MARCELLI Julien" u="1"/>
        <s v="MUET Florian" u="1"/>
        <s v="GENIN Charles" u="1"/>
        <s v="MURARD Cillien" u="1"/>
        <s v="PERRIN Mickaël" u="1"/>
        <s v="SAUZEAT Laurent" u="1"/>
        <s v="BOISSIEUX Sylvain" u="1"/>
        <s v="CERCLERAT Vincent" u="1"/>
        <s v="ABAD GODOY Juan Jose" u="1"/>
        <s v="GRAIL Lucas" u="1"/>
        <s v="FARCIN Noa" u="1"/>
        <s v="MORNEY Hugo" u="1"/>
        <s v="SAGE Kelvin" u="1"/>
        <s v="OLIVIERI Thomas" u="1"/>
        <s v="SAGE Philippe" u="1"/>
        <s v="COURTOIS Louis" u="1"/>
        <s v="GAUTIER Florian" u="1"/>
        <s v="TILIET Tom" u="1"/>
        <s v="CHALEAT Loic" u="1"/>
        <s v="ARGOUD Aymeric" u="1"/>
        <s v="GIMENEZ Laurent" u="1"/>
        <s v="BERTHIER Titouan" u="1"/>
        <s v="NOWORYTA Nicolas" u="1"/>
        <s v="ADAM Victor" u="1"/>
        <s v="GRIMA Camille" u="1"/>
        <s v="HENRIET Eliot" u="1"/>
        <s v="CHEVALLIER Laurent" u="1"/>
        <s v="LECAMUS Loïc" u="1"/>
        <s v="BRUGIERE Victor" u="1"/>
        <s v="RIVAL Damien" u="1"/>
        <s v="BLANCO Titouan" u="1"/>
        <s v="JOANNON Hugo" u="1"/>
        <s v="DAVID Clément" u="1"/>
        <s v="BOUTET Anthony" u="1"/>
        <s v="RABATEL Mattéo" u="1"/>
        <s v="BROSSARD Loris" u="1"/>
        <s v="RIOTTOT Vincent" u="1"/>
        <s v="PIÉ Maxime" u="1"/>
        <s v="CARRA Vivien" u="1"/>
        <s v="LUXOS Armand" u="1"/>
        <s v="LARDIERE Martin" u="1"/>
        <s v="MARIN Guillaume" u="1"/>
        <s v="RICHAUD Etienne" u="1"/>
        <s v="COLLIARD PIRAUD Kevin" u="1"/>
        <s v="JANY Emile" u="1"/>
        <s v="DOS SANTOS Hugo" u="1"/>
        <s v="GRANCHER Raphaël" u="1"/>
        <s v="LASSABLIERE Siméo" u="1"/>
        <s v="COHET Pierre" u="1"/>
        <s v="OPPEDISANO Lucas" u="1"/>
        <s v="DI BARTOLOMEO Yanis" u="1"/>
        <s v="BEUCHAT Ronan" u="1"/>
        <s v="DURAND Maxime" u="1"/>
        <s v="LAURENT Alexandre" u="1"/>
        <s v="VETTARD Jean" u="1"/>
        <s v="BUISSON Charlie" u="1"/>
        <s v="CHELMAS TRAPAND Alban" u="1"/>
        <s v="SOUVIRAÀ-LABASTIE Gabriel" u="1"/>
        <s v="RACLE Nathan" u="1"/>
        <s v="NGUYEN Jérémie" u="1"/>
        <s v="BOIRON Florain" u="1"/>
        <s v="BLANC Loïc" u="1"/>
        <s v="LEPY Maxime" u="1"/>
        <s v="THUILIER Paul" u="1"/>
        <s v="VITTE Florian" u="1"/>
        <s v="GIRAUD Nicolas" u="1"/>
        <s v="DELORELLE Jérémy" u="1"/>
        <s v="TEISSEIRE Perhan" u="1"/>
        <s v="MOUSSERIN Fabrice" u="1"/>
      </sharedItems>
    </cacheField>
    <cacheField name="Club" numFmtId="0">
      <sharedItems containsBlank="1" count="18">
        <s v="JASM"/>
        <s v="La Fraternelle"/>
        <s v="AGT"/>
        <s v="EDV GYM"/>
        <s v="Légion viennoise"/>
        <s v="UGM"/>
        <s v="AVENIR DE ROMANS"/>
        <s v="GC MONTALIEU"/>
        <s v="CHARTREUSE GYM"/>
        <s v="CARTUSIENNE"/>
        <s v="SDA"/>
        <m/>
        <s v="Legion viennoise" u="1"/>
        <s v="Chartreuse" u="1"/>
        <s v="Gym Club Montalieu" u="1"/>
        <s v="EDVGYM" u="1"/>
        <s v="La Fraternelle de Bourgoin-Jallieu" u="1"/>
        <s v="PGE" u="1"/>
      </sharedItems>
    </cacheField>
    <cacheField name="Total Mignot" numFmtId="0">
      <sharedItems containsString="0" containsBlank="1" containsNumber="1" minValue="0" maxValue="83.2"/>
    </cacheField>
    <cacheField name="TOTAL" numFmtId="0">
      <sharedItems containsString="0" containsBlank="1" containsNumber="1" minValue="0" maxValue="83.2"/>
    </cacheField>
    <cacheField name="Deg SOL" numFmtId="0">
      <sharedItems containsString="0" containsBlank="1" containsNumber="1" containsInteger="1" minValue="1" maxValue="5"/>
    </cacheField>
    <cacheField name="Note Maj SOL" numFmtId="0">
      <sharedItems containsString="0" containsBlank="1" containsNumber="1" minValue="0" maxValue="14.65"/>
    </cacheField>
    <cacheField name="Deg ARCONS" numFmtId="0">
      <sharedItems containsString="0" containsBlank="1" containsNumber="1" containsInteger="1" minValue="1" maxValue="5"/>
    </cacheField>
    <cacheField name="Note Maj ARCONS" numFmtId="0">
      <sharedItems containsString="0" containsBlank="1" containsNumber="1" minValue="0" maxValue="13.45"/>
    </cacheField>
    <cacheField name="Deg ANNEAUX" numFmtId="0">
      <sharedItems containsString="0" containsBlank="1" containsNumber="1" containsInteger="1" minValue="1" maxValue="5"/>
    </cacheField>
    <cacheField name=" NoteMaj ANNEAUX" numFmtId="0">
      <sharedItems containsString="0" containsBlank="1" containsNumber="1" minValue="9.4" maxValue="14.15"/>
    </cacheField>
    <cacheField name="Deg SAUT" numFmtId="0">
      <sharedItems containsString="0" containsBlank="1" containsNumber="1" containsInteger="1" minValue="1" maxValue="5"/>
    </cacheField>
    <cacheField name="Note Maj SAUT" numFmtId="0">
      <sharedItems containsString="0" containsBlank="1" containsNumber="1" minValue="0" maxValue="14.7"/>
    </cacheField>
    <cacheField name="Deg PARALLELES" numFmtId="0">
      <sharedItems containsString="0" containsBlank="1" containsNumber="1" containsInteger="1" minValue="1" maxValue="5"/>
    </cacheField>
    <cacheField name="Note Maj PARALLELES" numFmtId="0">
      <sharedItems containsString="0" containsBlank="1" containsNumber="1" minValue="5.45" maxValue="14.7"/>
    </cacheField>
    <cacheField name="Deg FIXE" numFmtId="0">
      <sharedItems containsString="0" containsBlank="1" containsNumber="1" containsInteger="1" minValue="1" maxValue="5"/>
    </cacheField>
    <cacheField name="Note Maj FIXE" numFmtId="0">
      <sharedItems containsString="0" containsBlank="1" containsNumber="1" minValue="0" maxValue="14.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ric daudanne" refreshedDate="42064.799846412039" createdVersion="5" refreshedVersion="5" minRefreshableVersion="3" recordCount="212">
  <cacheSource type="worksheet">
    <worksheetSource ref="A1:H1048495" sheet="Liste GYM"/>
  </cacheSource>
  <cacheFields count="8">
    <cacheField name="N°" numFmtId="0">
      <sharedItems containsBlank="1"/>
    </cacheField>
    <cacheField name="A/P" numFmtId="0">
      <sharedItems containsBlank="1"/>
    </cacheField>
    <cacheField name="Cat." numFmtId="0">
      <sharedItems containsBlank="1" containsMixedTypes="1" containsNumber="1" containsInteger="1" minValue="1" maxValue="5"/>
    </cacheField>
    <cacheField name="Cla" numFmtId="0">
      <sharedItems containsBlank="1"/>
    </cacheField>
    <cacheField name="Nom - Prénom" numFmtId="0">
      <sharedItems containsBlank="1" count="179">
        <s v="SERVAGENT Célian"/>
        <s v="GIUFFRIDA Guillaume"/>
        <s v="TRICOIT Francis"/>
        <s v="BEUCHAT Alexis"/>
        <s v="MOULIN Samuel"/>
        <s v="BOUILLON Vincent"/>
        <s v="WIRTH Emmanuel"/>
        <s v="TERRONES Joris"/>
        <s v="BERNARD Nicolas"/>
        <s v="BARRATIN Elie"/>
        <s v="GRUFFAZ Mickaël"/>
        <s v="BUISSON Benjamin"/>
        <s v="ROJAT Guillaume"/>
        <s v="DEBIEZ Yanis"/>
        <s v="CLAVEL Quentin"/>
        <s v="VEYRET Mathieu"/>
        <s v="SICAUD Anthony"/>
        <s v="DEBIEZ Cyril"/>
        <s v="CHARLES Raphaël"/>
        <s v="REBOUL Raphaël"/>
        <s v="SOULIER Gilles"/>
        <s v="POMMATAU Aurélien"/>
        <s v="LIMONIER Hugo"/>
        <s v="EFIMOFF Lucas"/>
        <s v="FARENGA Kenzo"/>
        <s v="RICARD Lucas"/>
        <s v="PHAM TRONG Axel"/>
        <s v="HAMEAU Nathan"/>
        <s v="MATZ Clément"/>
        <s v="TERRONES Tristan"/>
        <s v="JOURDAN Axel"/>
        <s v="ROUX Vianney"/>
        <s v="LUDWIG Florian"/>
        <s v="NOURIKYAN Evan"/>
        <s v="RUBAGOTTI Lucas"/>
        <s v="CHAPDANIEL Joris"/>
        <s v="YERDAMIAN Sacha"/>
        <s v="CHEVALIER Pierre"/>
        <s v="GENTHIAL Aymeric"/>
        <s v="ANDREO Axel"/>
        <s v="LUDWIG Fabien"/>
        <s v="GUTIERREZ Fabien"/>
        <s v="JAMET Romain"/>
        <s v="ALSCHER Tom"/>
        <s v="ROUYER Yohan"/>
        <s v="BOURDAT Alex"/>
        <s v="MAURIN Alexis"/>
        <s v="GRUFFAZ William"/>
        <s v="BLANC Titouan"/>
        <s v="LANTHELME Matthieu"/>
        <s v="ROMAN Gabriel"/>
        <s v="SANTIN JANIN Léo"/>
        <s v="CHEVALLIER Tobie"/>
        <s v="SIMON Benoit"/>
        <s v="TOUSSAINT Maxime"/>
        <s v="BRENET Anthony"/>
        <s v="LUDWIG Ferdinand"/>
        <s v="DESTOMBES Camille"/>
        <s v="DUCELLIER Florian"/>
        <s v="MARCOUX Kélian"/>
        <s v="FARCY Hugo"/>
        <s v="RIOU Mathias"/>
        <s v="MILLION Nathan"/>
        <s v="MURARD Matthys"/>
        <s v="TONARELLI Enzo"/>
        <s v="ARATA Johann"/>
        <s v="BENCHACHOU Naoufel"/>
        <s v="MURARD Cilien"/>
        <s v="GRENIER Quentin"/>
        <s v="RAZEM Denys"/>
        <s v="LUDWIG Frédéric"/>
        <s v="BARDAT DU CLOSEL Justin"/>
        <s v="ZABI Abdelmajid"/>
        <s v="CHARVET Mayeul"/>
        <s v="VACHON Augustin"/>
        <s v="LANDRY Evan"/>
        <s v="LIABEUF Benjamin"/>
        <s v="BARRAL Fabien"/>
        <s v="BARRAL Baptiste"/>
        <s v="GARDET Nicolas"/>
        <s v="JAMBOIS Rémi"/>
        <s v="ROUYER Axel"/>
        <s v="LIMONIER Enzo"/>
        <s v="GOMES Adrien"/>
        <s v="LLORCA Romain"/>
        <s v="ROLLAND Léo"/>
        <s v="DOMBES Arthur"/>
        <s v="COATANTIEC Théo"/>
        <s v="PREVIEUX Benjamin"/>
        <s v="BIZART Tom"/>
        <s v="MACLELLAN Romain"/>
        <s v="MARREL Mathéo"/>
        <s v="ARGAUT Alan"/>
        <s v="GAILLARD Christophe"/>
        <s v="NOEL Samuel"/>
        <s v="PAYRE Thomas"/>
        <s v="GENEVEY Joris"/>
        <s v="MOTTIN Florian"/>
        <s v="TAPAN Ferhat"/>
        <s v="CARPENTIER Valentin"/>
        <s v="DJERMANE Noam"/>
        <s v="LUNEL Liam"/>
        <s v="SOUVIRAA LABASTIE Gabriel"/>
        <s v="GRIMAUD Iban"/>
        <s v="TOZZOLI Enzo"/>
        <s v="BIGORNE Clément"/>
        <s v="GIANELLI Mattéo"/>
        <s v="PELISSON Lucas"/>
        <s v="RAULINE Gaston"/>
        <s v="ROJON Antonin"/>
        <s v="FRICK Elie"/>
        <s v="MAURIN Jérémy"/>
        <s v="ASSAUD François"/>
        <s v="LAURENCEAU Thomas"/>
        <s v="GAUSSET Robin"/>
        <s v="CRETEUR Tony"/>
        <s v="PROVENCHERE Titouan"/>
        <s v="FERNANDEZ Hugo"/>
        <s v="HARLAY Mathieu"/>
        <s v="LEPRINCE Camille"/>
        <s v="BONIFACE Pierre"/>
        <s v="DODE Malou"/>
        <s v="ETIENNE Amaury"/>
        <s v="DIDIER Igor"/>
        <s v="PORTE Jérémi"/>
        <s v="DOUMENG Alban"/>
        <s v="ETIENNE Gaspard"/>
        <s v="GIROUD Rémi"/>
        <s v="VENOUIL Xavier"/>
        <s v="THIRAUD Yanis"/>
        <s v="BOUDIN Jolan"/>
        <s v="TORTEL Naloe"/>
        <s v="BENOIT Flavian"/>
        <s v="GIMENEZ Nicolas"/>
        <s v="GAILLARD Killian"/>
        <s v="TERROT Evan"/>
        <s v="FURLANO Llyam"/>
        <s v="CALMET Gabin"/>
        <s v="ZIANE Amir"/>
        <s v="GONCALVES Ruben"/>
        <s v="PIL Robin"/>
        <s v="AIMARD Evan"/>
        <s v="ILIC Luka"/>
        <s v="ARSELIN Giorgio"/>
        <s v="MARTIN Hervé"/>
        <m/>
        <s v="PERRIN-NICOLAS Noah"/>
        <s v="VEYSILLIER-GARDEN Nicolas"/>
        <s v="LONGUEEPEE Léo Paul"/>
        <s v="GUIGUE Ethan"/>
        <s v="BONNARD Tom"/>
        <s v="ETIENNE Mathis"/>
        <s v="BEKAKRA Abdelhakim"/>
        <s v="GONCALEVES Ruben"/>
        <s v="CUZIN Niels"/>
        <s v="DIAZ Quentin"/>
        <s v="JUSTON Aubin"/>
        <s v="CLERC Mathis"/>
        <s v="FAYOLLE Maxime"/>
        <s v="MARTIN Samuel"/>
        <s v="GELAS Enzo"/>
        <s v="GALLAND Nathan"/>
        <s v="ROMERO Esteban"/>
        <s v="JACQUET Nolan"/>
        <s v="GALOFARO Lucas"/>
        <s v="CALVEL Hugo"/>
        <s v="MARINONI Paul"/>
        <s v="BLANCHET Maxence"/>
        <s v="LEBEAUD Mattéo"/>
        <s v="CUZIN Milo"/>
        <s v="ILIC Aleksandar"/>
        <s v="RIGOLLIER Loris"/>
        <s v="ALBAUT Clément"/>
        <s v="LAURENT Albin"/>
        <s v="CHORIER Ryan"/>
        <s v="ROQUE Axel"/>
        <s v="PAJANIARDY Noah"/>
        <s v="SCHWEITZER Mael"/>
        <s v="GILLET Valentin"/>
      </sharedItems>
    </cacheField>
    <cacheField name="Club" numFmtId="0">
      <sharedItems containsBlank="1" count="12">
        <s v="JASM"/>
        <s v="La Fraternelle"/>
        <s v="AGT"/>
        <s v="EDV GYM"/>
        <s v="Légion viennoise"/>
        <s v="UGM"/>
        <s v="AVENIR DE ROMANS"/>
        <s v="GC MONTALIEU"/>
        <s v="CHARTREUSE GYM"/>
        <s v="CARTUSIENNE"/>
        <s v="SDA"/>
        <m/>
      </sharedItems>
    </cacheField>
    <cacheField name="Total Mignot" numFmtId="0">
      <sharedItems containsString="0" containsBlank="1" containsNumber="1" minValue="0" maxValue="83.2"/>
    </cacheField>
    <cacheField name="TOTAL" numFmtId="0">
      <sharedItems containsString="0" containsBlank="1" containsNumber="1" minValue="0" maxValue="83.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1">
  <r>
    <s v="A1"/>
    <x v="0"/>
    <x v="0"/>
    <s v="B"/>
    <s v="BEUCHAT Ronan"/>
    <x v="0"/>
    <n v="0"/>
    <n v="0"/>
    <n v="3"/>
    <m/>
    <n v="3"/>
    <m/>
    <n v="3"/>
    <m/>
    <n v="5"/>
    <m/>
    <n v="5"/>
    <m/>
    <n v="5"/>
    <m/>
  </r>
  <r>
    <s v="A2"/>
    <x v="0"/>
    <x v="1"/>
    <n v="1"/>
    <s v="BOISSAC Charles"/>
    <x v="0"/>
    <n v="0"/>
    <n v="0"/>
    <n v="1"/>
    <m/>
    <m/>
    <m/>
    <m/>
    <m/>
    <m/>
    <m/>
    <m/>
    <m/>
    <m/>
    <m/>
  </r>
  <r>
    <s v="A3"/>
    <x v="0"/>
    <x v="0"/>
    <m/>
    <s v="CHAMPANHAC Carl"/>
    <x v="0"/>
    <n v="0"/>
    <n v="0"/>
    <m/>
    <m/>
    <m/>
    <m/>
    <m/>
    <m/>
    <m/>
    <m/>
    <m/>
    <m/>
    <m/>
    <m/>
  </r>
  <r>
    <s v="A4"/>
    <x v="0"/>
    <x v="0"/>
    <s v="M"/>
    <s v="CHARLES Raphaël"/>
    <x v="0"/>
    <n v="0"/>
    <n v="0"/>
    <m/>
    <m/>
    <m/>
    <m/>
    <m/>
    <m/>
    <m/>
    <m/>
    <m/>
    <m/>
    <m/>
    <m/>
  </r>
  <r>
    <s v="A5"/>
    <x v="0"/>
    <x v="0"/>
    <m/>
    <s v="CORONT DUCLUZEAU Auguste"/>
    <x v="0"/>
    <n v="0"/>
    <n v="0"/>
    <m/>
    <m/>
    <m/>
    <m/>
    <m/>
    <m/>
    <m/>
    <m/>
    <m/>
    <m/>
    <m/>
    <m/>
  </r>
  <r>
    <s v="A6"/>
    <x v="0"/>
    <x v="0"/>
    <m/>
    <s v="DE MONTVALON Hugo"/>
    <x v="0"/>
    <n v="0"/>
    <n v="0"/>
    <m/>
    <m/>
    <m/>
    <m/>
    <m/>
    <m/>
    <m/>
    <m/>
    <m/>
    <m/>
    <m/>
    <m/>
  </r>
  <r>
    <s v="A7"/>
    <x v="0"/>
    <x v="0"/>
    <m/>
    <s v="EFIMOFF Lucas"/>
    <x v="0"/>
    <n v="0"/>
    <n v="0"/>
    <m/>
    <m/>
    <m/>
    <m/>
    <m/>
    <m/>
    <m/>
    <m/>
    <m/>
    <m/>
    <m/>
    <m/>
  </r>
  <r>
    <s v="A8"/>
    <x v="0"/>
    <x v="0"/>
    <m/>
    <s v="GRUFFAZ William"/>
    <x v="0"/>
    <n v="0"/>
    <n v="0"/>
    <m/>
    <m/>
    <m/>
    <m/>
    <m/>
    <m/>
    <m/>
    <m/>
    <m/>
    <m/>
    <m/>
    <m/>
  </r>
  <r>
    <s v="A9"/>
    <x v="0"/>
    <x v="0"/>
    <m/>
    <s v="HAMEAU Nathan"/>
    <x v="0"/>
    <n v="0"/>
    <n v="0"/>
    <m/>
    <m/>
    <m/>
    <m/>
    <m/>
    <m/>
    <m/>
    <m/>
    <m/>
    <m/>
    <m/>
    <m/>
  </r>
  <r>
    <s v="A10"/>
    <x v="0"/>
    <x v="0"/>
    <m/>
    <s v="HUON Ilias"/>
    <x v="0"/>
    <n v="0"/>
    <n v="0"/>
    <m/>
    <m/>
    <m/>
    <m/>
    <m/>
    <m/>
    <m/>
    <m/>
    <m/>
    <m/>
    <m/>
    <m/>
  </r>
  <r>
    <s v="A11"/>
    <x v="0"/>
    <x v="0"/>
    <m/>
    <s v="JOURDAN Axel"/>
    <x v="0"/>
    <n v="0"/>
    <n v="0"/>
    <m/>
    <m/>
    <m/>
    <m/>
    <m/>
    <m/>
    <m/>
    <m/>
    <m/>
    <m/>
    <m/>
    <m/>
  </r>
  <r>
    <s v="A12"/>
    <x v="0"/>
    <x v="0"/>
    <m/>
    <s v="MARCELLIN Julien"/>
    <x v="0"/>
    <n v="0"/>
    <n v="0"/>
    <m/>
    <m/>
    <m/>
    <m/>
    <m/>
    <m/>
    <m/>
    <m/>
    <m/>
    <m/>
    <m/>
    <m/>
  </r>
  <r>
    <s v="A13"/>
    <x v="0"/>
    <x v="2"/>
    <m/>
    <s v="MARREL Mathéo"/>
    <x v="0"/>
    <n v="0"/>
    <n v="0"/>
    <m/>
    <m/>
    <m/>
    <m/>
    <m/>
    <m/>
    <m/>
    <m/>
    <m/>
    <m/>
    <m/>
    <m/>
  </r>
  <r>
    <s v="A14"/>
    <x v="0"/>
    <x v="2"/>
    <m/>
    <s v="MARTIN DELGRANGE Matys"/>
    <x v="0"/>
    <n v="0"/>
    <n v="0"/>
    <m/>
    <m/>
    <m/>
    <m/>
    <m/>
    <m/>
    <m/>
    <m/>
    <m/>
    <m/>
    <m/>
    <m/>
  </r>
  <r>
    <s v="A15"/>
    <x v="0"/>
    <x v="2"/>
    <m/>
    <s v="MORNEY Hugo"/>
    <x v="0"/>
    <n v="0"/>
    <n v="0"/>
    <m/>
    <m/>
    <m/>
    <m/>
    <m/>
    <m/>
    <m/>
    <m/>
    <m/>
    <m/>
    <m/>
    <m/>
  </r>
  <r>
    <s v="A16"/>
    <x v="0"/>
    <x v="2"/>
    <m/>
    <s v="MOULIN Samuel"/>
    <x v="0"/>
    <n v="0"/>
    <n v="0"/>
    <m/>
    <m/>
    <m/>
    <m/>
    <m/>
    <m/>
    <m/>
    <m/>
    <m/>
    <m/>
    <m/>
    <m/>
  </r>
  <r>
    <s v="A17"/>
    <x v="0"/>
    <x v="2"/>
    <m/>
    <s v="MUET Florian"/>
    <x v="0"/>
    <n v="0"/>
    <n v="0"/>
    <m/>
    <m/>
    <m/>
    <m/>
    <m/>
    <m/>
    <m/>
    <m/>
    <m/>
    <m/>
    <m/>
    <m/>
  </r>
  <r>
    <s v="A18"/>
    <x v="0"/>
    <x v="2"/>
    <m/>
    <s v="PEREZ Boris"/>
    <x v="0"/>
    <n v="0"/>
    <n v="0"/>
    <m/>
    <m/>
    <m/>
    <m/>
    <m/>
    <m/>
    <m/>
    <m/>
    <m/>
    <m/>
    <m/>
    <m/>
  </r>
  <r>
    <s v="A19"/>
    <x v="0"/>
    <x v="2"/>
    <m/>
    <s v="POMMATAU Aurélien"/>
    <x v="0"/>
    <n v="0"/>
    <n v="0"/>
    <m/>
    <m/>
    <m/>
    <m/>
    <m/>
    <m/>
    <m/>
    <m/>
    <m/>
    <m/>
    <m/>
    <m/>
  </r>
  <r>
    <s v="A20"/>
    <x v="0"/>
    <x v="2"/>
    <m/>
    <s v="RICARD Lucas"/>
    <x v="0"/>
    <n v="0"/>
    <n v="0"/>
    <m/>
    <m/>
    <m/>
    <m/>
    <m/>
    <m/>
    <m/>
    <m/>
    <m/>
    <m/>
    <m/>
    <m/>
  </r>
  <r>
    <s v="A21"/>
    <x v="0"/>
    <x v="2"/>
    <m/>
    <s v="SIMON Benoit"/>
    <x v="0"/>
    <n v="0"/>
    <n v="0"/>
    <m/>
    <m/>
    <m/>
    <m/>
    <m/>
    <m/>
    <m/>
    <m/>
    <m/>
    <m/>
    <m/>
    <m/>
  </r>
  <r>
    <s v="A22"/>
    <x v="1"/>
    <x v="3"/>
    <m/>
    <s v="BEUCHAT Alexis"/>
    <x v="0"/>
    <n v="0"/>
    <n v="0"/>
    <m/>
    <m/>
    <m/>
    <m/>
    <m/>
    <m/>
    <m/>
    <m/>
    <m/>
    <m/>
    <m/>
    <m/>
  </r>
  <r>
    <s v="A23"/>
    <x v="1"/>
    <x v="3"/>
    <m/>
    <s v="BUISSON Benjamin"/>
    <x v="0"/>
    <n v="0"/>
    <n v="0"/>
    <m/>
    <m/>
    <m/>
    <m/>
    <m/>
    <m/>
    <m/>
    <m/>
    <m/>
    <m/>
    <m/>
    <m/>
  </r>
  <r>
    <s v="A24"/>
    <x v="1"/>
    <x v="3"/>
    <m/>
    <s v="CALLENS Robin"/>
    <x v="0"/>
    <n v="0"/>
    <n v="0"/>
    <m/>
    <m/>
    <m/>
    <m/>
    <m/>
    <m/>
    <m/>
    <m/>
    <m/>
    <m/>
    <m/>
    <m/>
  </r>
  <r>
    <s v="A25"/>
    <x v="1"/>
    <x v="3"/>
    <m/>
    <s v="CERCLERAT Vincent"/>
    <x v="0"/>
    <n v="0"/>
    <n v="0"/>
    <m/>
    <m/>
    <m/>
    <m/>
    <m/>
    <m/>
    <m/>
    <m/>
    <m/>
    <m/>
    <m/>
    <m/>
  </r>
  <r>
    <s v="A26"/>
    <x v="1"/>
    <x v="3"/>
    <m/>
    <s v="CLAVEL Quentin"/>
    <x v="0"/>
    <n v="0"/>
    <n v="0"/>
    <m/>
    <m/>
    <m/>
    <m/>
    <m/>
    <m/>
    <m/>
    <m/>
    <m/>
    <m/>
    <m/>
    <m/>
  </r>
  <r>
    <s v="A27"/>
    <x v="1"/>
    <x v="4"/>
    <m/>
    <s v="CLAVEL Nicolas"/>
    <x v="0"/>
    <n v="0"/>
    <n v="0"/>
    <m/>
    <m/>
    <m/>
    <m/>
    <m/>
    <m/>
    <m/>
    <m/>
    <m/>
    <m/>
    <m/>
    <m/>
  </r>
  <r>
    <s v="A28"/>
    <x v="1"/>
    <x v="3"/>
    <m/>
    <s v="CLAVEL Matthieu"/>
    <x v="0"/>
    <n v="0"/>
    <n v="0"/>
    <m/>
    <m/>
    <m/>
    <m/>
    <m/>
    <m/>
    <m/>
    <m/>
    <m/>
    <m/>
    <m/>
    <m/>
  </r>
  <r>
    <s v="A29"/>
    <x v="1"/>
    <x v="5"/>
    <m/>
    <s v="DEBIEZ Yanis"/>
    <x v="0"/>
    <n v="0"/>
    <n v="0"/>
    <m/>
    <m/>
    <m/>
    <m/>
    <m/>
    <m/>
    <m/>
    <m/>
    <m/>
    <m/>
    <m/>
    <m/>
  </r>
  <r>
    <s v="A30"/>
    <x v="1"/>
    <x v="5"/>
    <m/>
    <s v="GRUFFAZ Mickaël"/>
    <x v="0"/>
    <n v="0"/>
    <n v="0"/>
    <m/>
    <m/>
    <m/>
    <m/>
    <m/>
    <m/>
    <m/>
    <m/>
    <m/>
    <m/>
    <m/>
    <m/>
  </r>
  <r>
    <s v="A31"/>
    <x v="1"/>
    <x v="3"/>
    <m/>
    <s v="KAPPEL Quentin"/>
    <x v="0"/>
    <n v="0"/>
    <n v="0"/>
    <m/>
    <m/>
    <m/>
    <m/>
    <m/>
    <m/>
    <m/>
    <m/>
    <m/>
    <m/>
    <m/>
    <m/>
  </r>
  <r>
    <s v="A32"/>
    <x v="1"/>
    <x v="6"/>
    <m/>
    <s v="MARTIN Quentin"/>
    <x v="0"/>
    <n v="0"/>
    <n v="0"/>
    <m/>
    <m/>
    <m/>
    <m/>
    <m/>
    <m/>
    <m/>
    <m/>
    <m/>
    <m/>
    <m/>
    <m/>
  </r>
  <r>
    <s v="A33"/>
    <x v="1"/>
    <x v="6"/>
    <m/>
    <s v="MUET Yohan"/>
    <x v="0"/>
    <n v="0"/>
    <n v="0"/>
    <m/>
    <m/>
    <m/>
    <m/>
    <m/>
    <m/>
    <m/>
    <m/>
    <m/>
    <m/>
    <m/>
    <m/>
  </r>
  <r>
    <s v="A34"/>
    <x v="1"/>
    <x v="6"/>
    <m/>
    <s v="SICAUD Anthony"/>
    <x v="0"/>
    <n v="0"/>
    <n v="0"/>
    <m/>
    <m/>
    <m/>
    <m/>
    <m/>
    <m/>
    <m/>
    <m/>
    <m/>
    <m/>
    <m/>
    <m/>
  </r>
  <r>
    <s v="A35"/>
    <x v="1"/>
    <x v="6"/>
    <m/>
    <s v="SOULIER Gilles"/>
    <x v="0"/>
    <n v="0"/>
    <n v="0"/>
    <m/>
    <m/>
    <m/>
    <m/>
    <m/>
    <m/>
    <m/>
    <m/>
    <m/>
    <m/>
    <m/>
    <m/>
  </r>
  <r>
    <s v="A36"/>
    <x v="1"/>
    <x v="6"/>
    <m/>
    <s v="VEYRET Matthieu"/>
    <x v="0"/>
    <n v="0"/>
    <n v="0"/>
    <m/>
    <m/>
    <m/>
    <m/>
    <m/>
    <m/>
    <m/>
    <m/>
    <m/>
    <m/>
    <m/>
    <m/>
  </r>
  <r>
    <s v="A37"/>
    <x v="1"/>
    <x v="1"/>
    <m/>
    <s v="ZAMPARUTTI Florian"/>
    <x v="0"/>
    <n v="0"/>
    <n v="0"/>
    <m/>
    <m/>
    <m/>
    <m/>
    <m/>
    <m/>
    <m/>
    <m/>
    <m/>
    <m/>
    <m/>
    <m/>
  </r>
  <r>
    <s v="A38"/>
    <x v="1"/>
    <x v="1"/>
    <m/>
    <s v="BOUILLON Vincent"/>
    <x v="0"/>
    <n v="0"/>
    <n v="0"/>
    <m/>
    <m/>
    <m/>
    <m/>
    <m/>
    <m/>
    <m/>
    <m/>
    <m/>
    <m/>
    <m/>
    <m/>
  </r>
  <r>
    <m/>
    <x v="2"/>
    <x v="1"/>
    <m/>
    <m/>
    <x v="1"/>
    <n v="0"/>
    <n v="0"/>
    <m/>
    <m/>
    <m/>
    <m/>
    <m/>
    <m/>
    <m/>
    <m/>
    <m/>
    <m/>
    <m/>
    <m/>
  </r>
  <r>
    <m/>
    <x v="2"/>
    <x v="6"/>
    <m/>
    <m/>
    <x v="1"/>
    <n v="0"/>
    <n v="0"/>
    <m/>
    <m/>
    <m/>
    <m/>
    <m/>
    <m/>
    <m/>
    <m/>
    <m/>
    <m/>
    <m/>
    <m/>
  </r>
  <r>
    <m/>
    <x v="2"/>
    <x v="6"/>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5"/>
    <m/>
    <m/>
    <x v="1"/>
    <n v="0"/>
    <n v="0"/>
    <m/>
    <m/>
    <m/>
    <m/>
    <m/>
    <m/>
    <m/>
    <m/>
    <m/>
    <m/>
    <m/>
    <m/>
  </r>
  <r>
    <m/>
    <x v="2"/>
    <x v="5"/>
    <m/>
    <m/>
    <x v="1"/>
    <n v="0"/>
    <n v="0"/>
    <m/>
    <m/>
    <m/>
    <m/>
    <m/>
    <m/>
    <m/>
    <m/>
    <m/>
    <m/>
    <m/>
    <m/>
  </r>
  <r>
    <m/>
    <x v="2"/>
    <x v="4"/>
    <m/>
    <m/>
    <x v="1"/>
    <n v="0"/>
    <n v="0"/>
    <m/>
    <m/>
    <m/>
    <m/>
    <m/>
    <m/>
    <m/>
    <m/>
    <m/>
    <m/>
    <m/>
    <m/>
  </r>
  <r>
    <m/>
    <x v="2"/>
    <x v="4"/>
    <m/>
    <m/>
    <x v="1"/>
    <n v="0"/>
    <n v="0"/>
    <m/>
    <m/>
    <m/>
    <m/>
    <m/>
    <m/>
    <m/>
    <m/>
    <m/>
    <m/>
    <m/>
    <m/>
  </r>
  <r>
    <m/>
    <x v="2"/>
    <x v="5"/>
    <m/>
    <m/>
    <x v="1"/>
    <n v="0"/>
    <n v="0"/>
    <m/>
    <m/>
    <m/>
    <m/>
    <m/>
    <m/>
    <m/>
    <m/>
    <m/>
    <m/>
    <m/>
    <m/>
  </r>
  <r>
    <m/>
    <x v="2"/>
    <x v="4"/>
    <m/>
    <m/>
    <x v="1"/>
    <n v="0"/>
    <n v="0"/>
    <m/>
    <m/>
    <m/>
    <m/>
    <m/>
    <m/>
    <m/>
    <m/>
    <m/>
    <m/>
    <m/>
    <m/>
  </r>
  <r>
    <m/>
    <x v="2"/>
    <x v="4"/>
    <m/>
    <m/>
    <x v="1"/>
    <n v="0"/>
    <n v="0"/>
    <m/>
    <m/>
    <m/>
    <m/>
    <m/>
    <m/>
    <m/>
    <m/>
    <m/>
    <m/>
    <m/>
    <m/>
  </r>
  <r>
    <m/>
    <x v="2"/>
    <x v="4"/>
    <m/>
    <m/>
    <x v="1"/>
    <n v="0"/>
    <n v="0"/>
    <m/>
    <m/>
    <m/>
    <m/>
    <m/>
    <m/>
    <m/>
    <m/>
    <m/>
    <m/>
    <m/>
    <m/>
  </r>
  <r>
    <m/>
    <x v="2"/>
    <x v="6"/>
    <m/>
    <m/>
    <x v="1"/>
    <n v="0"/>
    <n v="0"/>
    <m/>
    <m/>
    <m/>
    <m/>
    <m/>
    <m/>
    <m/>
    <m/>
    <m/>
    <m/>
    <m/>
    <m/>
  </r>
  <r>
    <m/>
    <x v="2"/>
    <x v="6"/>
    <m/>
    <m/>
    <x v="1"/>
    <n v="0"/>
    <n v="0"/>
    <m/>
    <m/>
    <m/>
    <m/>
    <m/>
    <m/>
    <m/>
    <m/>
    <m/>
    <m/>
    <m/>
    <m/>
  </r>
  <r>
    <m/>
    <x v="2"/>
    <x v="2"/>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3"/>
    <m/>
    <m/>
    <x v="1"/>
    <n v="0"/>
    <n v="0"/>
    <m/>
    <m/>
    <m/>
    <m/>
    <m/>
    <m/>
    <m/>
    <m/>
    <m/>
    <m/>
    <m/>
    <m/>
  </r>
  <r>
    <m/>
    <x v="2"/>
    <x v="3"/>
    <m/>
    <m/>
    <x v="1"/>
    <n v="0"/>
    <n v="0"/>
    <m/>
    <m/>
    <m/>
    <m/>
    <m/>
    <m/>
    <m/>
    <m/>
    <m/>
    <m/>
    <m/>
    <m/>
  </r>
  <r>
    <m/>
    <x v="2"/>
    <x v="5"/>
    <m/>
    <m/>
    <x v="1"/>
    <n v="0"/>
    <n v="0"/>
    <m/>
    <m/>
    <m/>
    <m/>
    <m/>
    <m/>
    <m/>
    <m/>
    <m/>
    <m/>
    <m/>
    <m/>
  </r>
  <r>
    <m/>
    <x v="2"/>
    <x v="3"/>
    <m/>
    <m/>
    <x v="1"/>
    <n v="0"/>
    <n v="0"/>
    <m/>
    <m/>
    <m/>
    <m/>
    <m/>
    <m/>
    <m/>
    <m/>
    <m/>
    <m/>
    <m/>
    <m/>
  </r>
  <r>
    <m/>
    <x v="2"/>
    <x v="4"/>
    <m/>
    <m/>
    <x v="1"/>
    <n v="0"/>
    <n v="0"/>
    <m/>
    <m/>
    <m/>
    <m/>
    <m/>
    <m/>
    <m/>
    <m/>
    <m/>
    <m/>
    <m/>
    <m/>
  </r>
  <r>
    <m/>
    <x v="2"/>
    <x v="3"/>
    <m/>
    <m/>
    <x v="1"/>
    <n v="0"/>
    <n v="0"/>
    <m/>
    <m/>
    <m/>
    <m/>
    <m/>
    <m/>
    <m/>
    <m/>
    <m/>
    <m/>
    <m/>
    <m/>
  </r>
  <r>
    <m/>
    <x v="2"/>
    <x v="5"/>
    <m/>
    <m/>
    <x v="1"/>
    <n v="0"/>
    <n v="0"/>
    <m/>
    <m/>
    <m/>
    <m/>
    <m/>
    <m/>
    <m/>
    <m/>
    <m/>
    <m/>
    <m/>
    <m/>
  </r>
  <r>
    <m/>
    <x v="2"/>
    <x v="6"/>
    <m/>
    <m/>
    <x v="1"/>
    <n v="0"/>
    <n v="0"/>
    <m/>
    <m/>
    <m/>
    <m/>
    <m/>
    <m/>
    <m/>
    <m/>
    <m/>
    <m/>
    <m/>
    <m/>
  </r>
  <r>
    <m/>
    <x v="2"/>
    <x v="6"/>
    <m/>
    <m/>
    <x v="1"/>
    <n v="0"/>
    <n v="0"/>
    <m/>
    <m/>
    <m/>
    <m/>
    <m/>
    <m/>
    <m/>
    <m/>
    <m/>
    <m/>
    <m/>
    <m/>
  </r>
  <r>
    <m/>
    <x v="2"/>
    <x v="6"/>
    <m/>
    <m/>
    <x v="1"/>
    <n v="0"/>
    <n v="0"/>
    <m/>
    <m/>
    <m/>
    <m/>
    <m/>
    <m/>
    <m/>
    <m/>
    <m/>
    <m/>
    <m/>
    <m/>
  </r>
  <r>
    <m/>
    <x v="2"/>
    <x v="1"/>
    <m/>
    <m/>
    <x v="1"/>
    <n v="0"/>
    <n v="0"/>
    <m/>
    <m/>
    <m/>
    <m/>
    <m/>
    <m/>
    <m/>
    <m/>
    <m/>
    <m/>
    <m/>
    <m/>
  </r>
  <r>
    <m/>
    <x v="2"/>
    <x v="1"/>
    <m/>
    <m/>
    <x v="1"/>
    <n v="0"/>
    <n v="0"/>
    <m/>
    <m/>
    <m/>
    <m/>
    <m/>
    <m/>
    <m/>
    <m/>
    <m/>
    <m/>
    <m/>
    <m/>
  </r>
  <r>
    <m/>
    <x v="2"/>
    <x v="1"/>
    <m/>
    <m/>
    <x v="1"/>
    <n v="0"/>
    <n v="0"/>
    <m/>
    <m/>
    <m/>
    <m/>
    <m/>
    <m/>
    <m/>
    <m/>
    <m/>
    <m/>
    <m/>
    <m/>
  </r>
  <r>
    <m/>
    <x v="2"/>
    <x v="2"/>
    <m/>
    <m/>
    <x v="1"/>
    <n v="0"/>
    <n v="0"/>
    <m/>
    <m/>
    <m/>
    <m/>
    <m/>
    <m/>
    <m/>
    <m/>
    <m/>
    <m/>
    <m/>
    <m/>
  </r>
  <r>
    <m/>
    <x v="2"/>
    <x v="2"/>
    <m/>
    <m/>
    <x v="1"/>
    <n v="0"/>
    <n v="0"/>
    <m/>
    <m/>
    <m/>
    <m/>
    <m/>
    <m/>
    <m/>
    <m/>
    <m/>
    <m/>
    <m/>
    <m/>
  </r>
  <r>
    <m/>
    <x v="2"/>
    <x v="2"/>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3"/>
    <m/>
    <m/>
    <x v="1"/>
    <n v="0"/>
    <n v="0"/>
    <m/>
    <m/>
    <m/>
    <m/>
    <m/>
    <m/>
    <m/>
    <m/>
    <m/>
    <m/>
    <m/>
    <m/>
  </r>
  <r>
    <m/>
    <x v="2"/>
    <x v="3"/>
    <m/>
    <m/>
    <x v="1"/>
    <n v="0"/>
    <n v="0"/>
    <m/>
    <m/>
    <m/>
    <m/>
    <m/>
    <m/>
    <m/>
    <m/>
    <m/>
    <m/>
    <m/>
    <m/>
  </r>
  <r>
    <m/>
    <x v="2"/>
    <x v="5"/>
    <m/>
    <m/>
    <x v="1"/>
    <n v="0"/>
    <n v="0"/>
    <m/>
    <m/>
    <m/>
    <m/>
    <m/>
    <m/>
    <m/>
    <m/>
    <m/>
    <m/>
    <m/>
    <m/>
  </r>
  <r>
    <m/>
    <x v="2"/>
    <x v="3"/>
    <m/>
    <m/>
    <x v="1"/>
    <n v="0"/>
    <n v="0"/>
    <m/>
    <m/>
    <m/>
    <m/>
    <m/>
    <m/>
    <m/>
    <m/>
    <m/>
    <m/>
    <m/>
    <m/>
  </r>
  <r>
    <m/>
    <x v="2"/>
    <x v="3"/>
    <m/>
    <m/>
    <x v="1"/>
    <n v="0"/>
    <n v="0"/>
    <m/>
    <m/>
    <m/>
    <m/>
    <m/>
    <m/>
    <m/>
    <m/>
    <m/>
    <m/>
    <m/>
    <m/>
  </r>
  <r>
    <m/>
    <x v="2"/>
    <x v="5"/>
    <m/>
    <m/>
    <x v="1"/>
    <n v="0"/>
    <n v="0"/>
    <m/>
    <m/>
    <m/>
    <m/>
    <m/>
    <m/>
    <m/>
    <m/>
    <m/>
    <m/>
    <m/>
    <m/>
  </r>
  <r>
    <m/>
    <x v="2"/>
    <x v="5"/>
    <m/>
    <m/>
    <x v="1"/>
    <n v="0"/>
    <n v="0"/>
    <m/>
    <m/>
    <m/>
    <m/>
    <m/>
    <m/>
    <m/>
    <m/>
    <m/>
    <m/>
    <m/>
    <m/>
  </r>
  <r>
    <m/>
    <x v="2"/>
    <x v="5"/>
    <m/>
    <m/>
    <x v="1"/>
    <n v="0"/>
    <n v="0"/>
    <m/>
    <m/>
    <m/>
    <m/>
    <m/>
    <m/>
    <m/>
    <m/>
    <m/>
    <m/>
    <m/>
    <m/>
  </r>
  <r>
    <m/>
    <x v="2"/>
    <x v="4"/>
    <m/>
    <m/>
    <x v="1"/>
    <n v="0"/>
    <n v="0"/>
    <m/>
    <m/>
    <m/>
    <m/>
    <m/>
    <m/>
    <m/>
    <m/>
    <m/>
    <m/>
    <m/>
    <m/>
  </r>
  <r>
    <m/>
    <x v="2"/>
    <x v="4"/>
    <m/>
    <m/>
    <x v="1"/>
    <n v="0"/>
    <n v="0"/>
    <m/>
    <m/>
    <m/>
    <m/>
    <m/>
    <m/>
    <m/>
    <m/>
    <m/>
    <m/>
    <m/>
    <m/>
  </r>
  <r>
    <m/>
    <x v="2"/>
    <x v="4"/>
    <m/>
    <m/>
    <x v="1"/>
    <n v="0"/>
    <n v="0"/>
    <m/>
    <m/>
    <m/>
    <m/>
    <m/>
    <m/>
    <m/>
    <m/>
    <m/>
    <m/>
    <m/>
    <m/>
  </r>
  <r>
    <m/>
    <x v="2"/>
    <x v="4"/>
    <m/>
    <m/>
    <x v="1"/>
    <n v="0"/>
    <n v="0"/>
    <m/>
    <m/>
    <m/>
    <m/>
    <m/>
    <m/>
    <m/>
    <m/>
    <m/>
    <m/>
    <m/>
    <m/>
  </r>
  <r>
    <m/>
    <x v="2"/>
    <x v="4"/>
    <m/>
    <m/>
    <x v="1"/>
    <n v="0"/>
    <n v="0"/>
    <m/>
    <m/>
    <m/>
    <m/>
    <m/>
    <m/>
    <m/>
    <m/>
    <m/>
    <m/>
    <m/>
    <m/>
  </r>
  <r>
    <m/>
    <x v="2"/>
    <x v="5"/>
    <m/>
    <m/>
    <x v="1"/>
    <n v="0"/>
    <n v="0"/>
    <m/>
    <m/>
    <m/>
    <m/>
    <m/>
    <m/>
    <m/>
    <m/>
    <m/>
    <m/>
    <m/>
    <m/>
  </r>
  <r>
    <m/>
    <x v="2"/>
    <x v="4"/>
    <m/>
    <m/>
    <x v="1"/>
    <n v="0"/>
    <n v="0"/>
    <m/>
    <m/>
    <m/>
    <m/>
    <m/>
    <m/>
    <m/>
    <m/>
    <m/>
    <m/>
    <m/>
    <m/>
  </r>
  <r>
    <m/>
    <x v="2"/>
    <x v="6"/>
    <m/>
    <m/>
    <x v="1"/>
    <n v="0"/>
    <n v="0"/>
    <m/>
    <m/>
    <m/>
    <m/>
    <m/>
    <m/>
    <m/>
    <m/>
    <m/>
    <m/>
    <m/>
    <m/>
  </r>
  <r>
    <m/>
    <x v="2"/>
    <x v="6"/>
    <m/>
    <m/>
    <x v="1"/>
    <n v="0"/>
    <n v="0"/>
    <m/>
    <m/>
    <m/>
    <m/>
    <m/>
    <m/>
    <m/>
    <m/>
    <m/>
    <m/>
    <m/>
    <m/>
  </r>
  <r>
    <m/>
    <x v="2"/>
    <x v="6"/>
    <m/>
    <m/>
    <x v="1"/>
    <n v="0"/>
    <n v="0"/>
    <m/>
    <m/>
    <m/>
    <m/>
    <m/>
    <m/>
    <m/>
    <m/>
    <m/>
    <m/>
    <m/>
    <m/>
  </r>
  <r>
    <m/>
    <x v="2"/>
    <x v="6"/>
    <m/>
    <m/>
    <x v="1"/>
    <n v="0"/>
    <n v="0"/>
    <m/>
    <m/>
    <m/>
    <m/>
    <m/>
    <m/>
    <m/>
    <m/>
    <m/>
    <m/>
    <m/>
    <m/>
  </r>
  <r>
    <m/>
    <x v="2"/>
    <x v="6"/>
    <m/>
    <m/>
    <x v="1"/>
    <n v="0"/>
    <n v="0"/>
    <m/>
    <m/>
    <m/>
    <m/>
    <m/>
    <m/>
    <m/>
    <m/>
    <m/>
    <m/>
    <m/>
    <m/>
  </r>
  <r>
    <m/>
    <x v="2"/>
    <x v="6"/>
    <m/>
    <m/>
    <x v="1"/>
    <n v="0"/>
    <n v="0"/>
    <m/>
    <m/>
    <m/>
    <m/>
    <m/>
    <m/>
    <m/>
    <m/>
    <m/>
    <m/>
    <m/>
    <m/>
  </r>
  <r>
    <m/>
    <x v="2"/>
    <x v="1"/>
    <m/>
    <m/>
    <x v="1"/>
    <n v="0"/>
    <n v="0"/>
    <m/>
    <m/>
    <m/>
    <m/>
    <m/>
    <m/>
    <m/>
    <m/>
    <m/>
    <m/>
    <m/>
    <m/>
  </r>
  <r>
    <m/>
    <x v="2"/>
    <x v="1"/>
    <m/>
    <m/>
    <x v="1"/>
    <n v="0"/>
    <n v="0"/>
    <m/>
    <m/>
    <m/>
    <m/>
    <m/>
    <m/>
    <m/>
    <m/>
    <m/>
    <m/>
    <m/>
    <m/>
  </r>
  <r>
    <m/>
    <x v="2"/>
    <x v="1"/>
    <m/>
    <m/>
    <x v="1"/>
    <n v="0"/>
    <n v="0"/>
    <m/>
    <m/>
    <m/>
    <m/>
    <m/>
    <m/>
    <m/>
    <m/>
    <m/>
    <m/>
    <m/>
    <m/>
  </r>
  <r>
    <m/>
    <x v="2"/>
    <x v="6"/>
    <m/>
    <m/>
    <x v="1"/>
    <n v="0"/>
    <n v="0"/>
    <m/>
    <m/>
    <m/>
    <m/>
    <m/>
    <m/>
    <m/>
    <m/>
    <m/>
    <m/>
    <m/>
    <m/>
  </r>
  <r>
    <m/>
    <x v="2"/>
    <x v="1"/>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3"/>
    <m/>
    <m/>
    <x v="1"/>
    <n v="0"/>
    <n v="0"/>
    <m/>
    <m/>
    <m/>
    <m/>
    <m/>
    <m/>
    <m/>
    <m/>
    <m/>
    <m/>
    <m/>
    <m/>
  </r>
  <r>
    <m/>
    <x v="2"/>
    <x v="5"/>
    <m/>
    <m/>
    <x v="1"/>
    <n v="0"/>
    <n v="0"/>
    <m/>
    <m/>
    <m/>
    <m/>
    <m/>
    <m/>
    <m/>
    <m/>
    <m/>
    <m/>
    <m/>
    <m/>
  </r>
  <r>
    <m/>
    <x v="2"/>
    <x v="3"/>
    <m/>
    <m/>
    <x v="1"/>
    <n v="0"/>
    <n v="0"/>
    <m/>
    <m/>
    <m/>
    <m/>
    <m/>
    <m/>
    <m/>
    <m/>
    <m/>
    <m/>
    <m/>
    <m/>
  </r>
  <r>
    <m/>
    <x v="2"/>
    <x v="3"/>
    <m/>
    <m/>
    <x v="1"/>
    <n v="0"/>
    <n v="0"/>
    <m/>
    <m/>
    <m/>
    <m/>
    <m/>
    <m/>
    <m/>
    <m/>
    <m/>
    <m/>
    <m/>
    <m/>
  </r>
  <r>
    <m/>
    <x v="2"/>
    <x v="3"/>
    <m/>
    <m/>
    <x v="1"/>
    <n v="0"/>
    <n v="0"/>
    <m/>
    <m/>
    <m/>
    <m/>
    <m/>
    <m/>
    <m/>
    <m/>
    <m/>
    <m/>
    <m/>
    <m/>
  </r>
  <r>
    <m/>
    <x v="2"/>
    <x v="3"/>
    <m/>
    <m/>
    <x v="1"/>
    <n v="0"/>
    <n v="0"/>
    <m/>
    <m/>
    <m/>
    <m/>
    <m/>
    <m/>
    <m/>
    <m/>
    <m/>
    <m/>
    <m/>
    <m/>
  </r>
  <r>
    <m/>
    <x v="2"/>
    <x v="4"/>
    <m/>
    <m/>
    <x v="1"/>
    <n v="0"/>
    <n v="0"/>
    <m/>
    <m/>
    <m/>
    <m/>
    <m/>
    <m/>
    <m/>
    <m/>
    <m/>
    <m/>
    <m/>
    <m/>
  </r>
  <r>
    <m/>
    <x v="2"/>
    <x v="3"/>
    <m/>
    <m/>
    <x v="1"/>
    <n v="0"/>
    <n v="0"/>
    <m/>
    <m/>
    <m/>
    <m/>
    <m/>
    <m/>
    <m/>
    <m/>
    <m/>
    <m/>
    <m/>
    <m/>
  </r>
  <r>
    <m/>
    <x v="2"/>
    <x v="6"/>
    <m/>
    <m/>
    <x v="1"/>
    <n v="0"/>
    <n v="0"/>
    <m/>
    <m/>
    <m/>
    <m/>
    <m/>
    <m/>
    <m/>
    <m/>
    <m/>
    <m/>
    <m/>
    <m/>
  </r>
  <r>
    <m/>
    <x v="2"/>
    <x v="6"/>
    <m/>
    <m/>
    <x v="1"/>
    <n v="0"/>
    <n v="0"/>
    <m/>
    <m/>
    <m/>
    <m/>
    <m/>
    <m/>
    <m/>
    <m/>
    <m/>
    <m/>
    <m/>
    <m/>
  </r>
  <r>
    <m/>
    <x v="2"/>
    <x v="6"/>
    <m/>
    <m/>
    <x v="1"/>
    <n v="0"/>
    <n v="0"/>
    <m/>
    <m/>
    <m/>
    <m/>
    <m/>
    <m/>
    <m/>
    <m/>
    <m/>
    <m/>
    <m/>
    <m/>
  </r>
  <r>
    <m/>
    <x v="2"/>
    <x v="1"/>
    <m/>
    <m/>
    <x v="1"/>
    <n v="0"/>
    <n v="0"/>
    <m/>
    <m/>
    <m/>
    <m/>
    <m/>
    <m/>
    <m/>
    <m/>
    <m/>
    <m/>
    <m/>
    <m/>
  </r>
  <r>
    <m/>
    <x v="2"/>
    <x v="6"/>
    <m/>
    <m/>
    <x v="1"/>
    <n v="0"/>
    <n v="0"/>
    <m/>
    <m/>
    <m/>
    <m/>
    <m/>
    <m/>
    <m/>
    <m/>
    <m/>
    <m/>
    <m/>
    <m/>
  </r>
  <r>
    <m/>
    <x v="2"/>
    <x v="6"/>
    <m/>
    <m/>
    <x v="1"/>
    <n v="0"/>
    <n v="0"/>
    <m/>
    <m/>
    <m/>
    <m/>
    <m/>
    <m/>
    <m/>
    <m/>
    <m/>
    <m/>
    <m/>
    <m/>
  </r>
  <r>
    <m/>
    <x v="2"/>
    <x v="1"/>
    <m/>
    <m/>
    <x v="1"/>
    <n v="0"/>
    <n v="0"/>
    <m/>
    <m/>
    <m/>
    <m/>
    <m/>
    <m/>
    <m/>
    <m/>
    <m/>
    <m/>
    <m/>
    <m/>
  </r>
  <r>
    <m/>
    <x v="2"/>
    <x v="1"/>
    <m/>
    <m/>
    <x v="1"/>
    <n v="0"/>
    <n v="0"/>
    <m/>
    <m/>
    <m/>
    <m/>
    <m/>
    <m/>
    <m/>
    <m/>
    <m/>
    <m/>
    <m/>
    <m/>
  </r>
  <r>
    <m/>
    <x v="2"/>
    <x v="1"/>
    <m/>
    <m/>
    <x v="1"/>
    <n v="0"/>
    <n v="0"/>
    <m/>
    <m/>
    <m/>
    <m/>
    <m/>
    <m/>
    <m/>
    <m/>
    <m/>
    <m/>
    <m/>
    <m/>
  </r>
  <r>
    <m/>
    <x v="2"/>
    <x v="1"/>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6"/>
    <m/>
    <m/>
    <x v="1"/>
    <n v="0"/>
    <n v="0"/>
    <m/>
    <m/>
    <m/>
    <m/>
    <m/>
    <m/>
    <m/>
    <m/>
    <m/>
    <m/>
    <m/>
    <m/>
  </r>
  <r>
    <m/>
    <x v="2"/>
    <x v="6"/>
    <m/>
    <m/>
    <x v="1"/>
    <n v="0"/>
    <n v="0"/>
    <m/>
    <m/>
    <m/>
    <m/>
    <m/>
    <m/>
    <m/>
    <m/>
    <m/>
    <m/>
    <m/>
    <m/>
  </r>
  <r>
    <m/>
    <x v="2"/>
    <x v="6"/>
    <m/>
    <m/>
    <x v="1"/>
    <n v="0"/>
    <n v="0"/>
    <m/>
    <m/>
    <m/>
    <m/>
    <m/>
    <m/>
    <m/>
    <m/>
    <m/>
    <m/>
    <m/>
    <m/>
  </r>
  <r>
    <m/>
    <x v="2"/>
    <x v="6"/>
    <m/>
    <m/>
    <x v="1"/>
    <n v="0"/>
    <n v="0"/>
    <m/>
    <m/>
    <m/>
    <m/>
    <m/>
    <m/>
    <m/>
    <m/>
    <m/>
    <m/>
    <m/>
    <m/>
  </r>
  <r>
    <m/>
    <x v="2"/>
    <x v="1"/>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3"/>
    <m/>
    <m/>
    <x v="1"/>
    <n v="0"/>
    <n v="0"/>
    <m/>
    <m/>
    <m/>
    <m/>
    <m/>
    <m/>
    <m/>
    <m/>
    <m/>
    <m/>
    <m/>
    <m/>
  </r>
  <r>
    <m/>
    <x v="2"/>
    <x v="3"/>
    <m/>
    <m/>
    <x v="1"/>
    <n v="0"/>
    <n v="0"/>
    <m/>
    <m/>
    <m/>
    <m/>
    <m/>
    <m/>
    <m/>
    <m/>
    <m/>
    <m/>
    <m/>
    <m/>
  </r>
  <r>
    <m/>
    <x v="2"/>
    <x v="4"/>
    <m/>
    <m/>
    <x v="1"/>
    <n v="0"/>
    <n v="0"/>
    <m/>
    <m/>
    <m/>
    <m/>
    <m/>
    <m/>
    <m/>
    <m/>
    <m/>
    <m/>
    <m/>
    <m/>
  </r>
  <r>
    <m/>
    <x v="2"/>
    <x v="5"/>
    <m/>
    <m/>
    <x v="1"/>
    <n v="0"/>
    <n v="0"/>
    <m/>
    <m/>
    <m/>
    <m/>
    <m/>
    <m/>
    <m/>
    <m/>
    <m/>
    <m/>
    <m/>
    <m/>
  </r>
  <r>
    <m/>
    <x v="2"/>
    <x v="5"/>
    <m/>
    <m/>
    <x v="1"/>
    <n v="0"/>
    <n v="0"/>
    <m/>
    <m/>
    <m/>
    <m/>
    <m/>
    <m/>
    <m/>
    <m/>
    <m/>
    <m/>
    <m/>
    <m/>
  </r>
  <r>
    <m/>
    <x v="2"/>
    <x v="4"/>
    <m/>
    <m/>
    <x v="1"/>
    <n v="0"/>
    <n v="0"/>
    <m/>
    <m/>
    <m/>
    <m/>
    <m/>
    <m/>
    <m/>
    <m/>
    <m/>
    <m/>
    <m/>
    <m/>
  </r>
  <r>
    <m/>
    <x v="2"/>
    <x v="3"/>
    <m/>
    <m/>
    <x v="1"/>
    <n v="0"/>
    <n v="0"/>
    <m/>
    <m/>
    <m/>
    <m/>
    <m/>
    <m/>
    <m/>
    <m/>
    <m/>
    <m/>
    <m/>
    <m/>
  </r>
  <r>
    <m/>
    <x v="2"/>
    <x v="6"/>
    <m/>
    <m/>
    <x v="1"/>
    <n v="0"/>
    <n v="0"/>
    <m/>
    <m/>
    <m/>
    <m/>
    <m/>
    <m/>
    <m/>
    <m/>
    <m/>
    <m/>
    <m/>
    <m/>
  </r>
  <r>
    <m/>
    <x v="2"/>
    <x v="6"/>
    <m/>
    <m/>
    <x v="1"/>
    <n v="0"/>
    <n v="0"/>
    <m/>
    <m/>
    <m/>
    <m/>
    <m/>
    <m/>
    <m/>
    <m/>
    <m/>
    <m/>
    <m/>
    <m/>
  </r>
  <r>
    <m/>
    <x v="2"/>
    <x v="6"/>
    <m/>
    <m/>
    <x v="1"/>
    <n v="0"/>
    <n v="0"/>
    <m/>
    <m/>
    <m/>
    <m/>
    <m/>
    <m/>
    <m/>
    <m/>
    <m/>
    <m/>
    <m/>
    <m/>
  </r>
  <r>
    <m/>
    <x v="2"/>
    <x v="1"/>
    <m/>
    <m/>
    <x v="1"/>
    <n v="0"/>
    <n v="0"/>
    <m/>
    <m/>
    <m/>
    <m/>
    <m/>
    <m/>
    <m/>
    <m/>
    <m/>
    <m/>
    <m/>
    <m/>
  </r>
  <r>
    <m/>
    <x v="2"/>
    <x v="1"/>
    <m/>
    <m/>
    <x v="1"/>
    <n v="0"/>
    <n v="0"/>
    <m/>
    <m/>
    <m/>
    <m/>
    <m/>
    <m/>
    <m/>
    <m/>
    <m/>
    <m/>
    <m/>
    <m/>
  </r>
  <r>
    <m/>
    <x v="2"/>
    <x v="6"/>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2"/>
    <m/>
    <m/>
    <x v="1"/>
    <n v="0"/>
    <n v="0"/>
    <m/>
    <m/>
    <m/>
    <m/>
    <m/>
    <m/>
    <m/>
    <m/>
    <m/>
    <m/>
    <m/>
    <m/>
  </r>
  <r>
    <m/>
    <x v="2"/>
    <x v="0"/>
    <m/>
    <m/>
    <x v="1"/>
    <n v="0"/>
    <n v="0"/>
    <m/>
    <m/>
    <m/>
    <m/>
    <m/>
    <m/>
    <m/>
    <m/>
    <m/>
    <m/>
    <m/>
    <m/>
  </r>
  <r>
    <m/>
    <x v="2"/>
    <x v="0"/>
    <m/>
    <m/>
    <x v="1"/>
    <n v="0"/>
    <n v="0"/>
    <m/>
    <m/>
    <m/>
    <m/>
    <m/>
    <m/>
    <m/>
    <m/>
    <m/>
    <m/>
    <m/>
    <m/>
  </r>
  <r>
    <m/>
    <x v="2"/>
    <x v="0"/>
    <m/>
    <m/>
    <x v="1"/>
    <n v="0"/>
    <n v="0"/>
    <m/>
    <m/>
    <m/>
    <m/>
    <m/>
    <m/>
    <m/>
    <m/>
    <m/>
    <m/>
    <m/>
    <m/>
  </r>
  <r>
    <m/>
    <x v="2"/>
    <x v="0"/>
    <m/>
    <m/>
    <x v="1"/>
    <n v="0"/>
    <n v="0"/>
    <m/>
    <m/>
    <m/>
    <m/>
    <m/>
    <m/>
    <m/>
    <m/>
    <m/>
    <m/>
    <m/>
    <m/>
  </r>
</pivotCacheRecords>
</file>

<file path=xl/pivotCache/pivotCacheRecords2.xml><?xml version="1.0" encoding="utf-8"?>
<pivotCacheRecords xmlns="http://schemas.openxmlformats.org/spreadsheetml/2006/main" xmlns:r="http://schemas.openxmlformats.org/officeDocument/2006/relationships" count="212">
  <r>
    <s v="J38"/>
    <x v="0"/>
    <n v="5"/>
    <s v="b"/>
    <x v="0"/>
    <x v="0"/>
    <n v="83.2"/>
    <n v="83.2"/>
    <n v="5"/>
    <n v="14"/>
    <n v="5"/>
    <n v="12.9"/>
    <n v="5"/>
    <n v="14.15"/>
    <n v="4"/>
    <n v="13.8"/>
    <n v="5"/>
    <n v="14.7"/>
    <n v="5"/>
    <n v="13.65"/>
  </r>
  <r>
    <s v="F10"/>
    <x v="0"/>
    <n v="5"/>
    <s v="b"/>
    <x v="1"/>
    <x v="1"/>
    <n v="81.050000000000011"/>
    <n v="81.050000000000011"/>
    <n v="5"/>
    <n v="14.2"/>
    <n v="5"/>
    <n v="13.45"/>
    <n v="5"/>
    <n v="13.05"/>
    <n v="4"/>
    <n v="13.7"/>
    <n v="5"/>
    <n v="14"/>
    <n v="5"/>
    <n v="12.65"/>
  </r>
  <r>
    <s v="F19"/>
    <x v="0"/>
    <n v="5"/>
    <s v="b"/>
    <x v="2"/>
    <x v="1"/>
    <n v="79.8"/>
    <n v="79.8"/>
    <n v="3"/>
    <n v="12.3"/>
    <n v="5"/>
    <n v="12.3"/>
    <n v="5"/>
    <n v="12.55"/>
    <n v="4"/>
    <n v="13.75"/>
    <n v="5"/>
    <n v="14.6"/>
    <n v="5"/>
    <n v="14.3"/>
  </r>
  <r>
    <s v="A55"/>
    <x v="0"/>
    <n v="4"/>
    <s v="d"/>
    <x v="3"/>
    <x v="2"/>
    <n v="78.099999999999994"/>
    <n v="78.099999999999994"/>
    <n v="4"/>
    <n v="13.1"/>
    <n v="4"/>
    <n v="12.2"/>
    <n v="4"/>
    <n v="12.9"/>
    <n v="4"/>
    <n v="13"/>
    <n v="4"/>
    <n v="13.8"/>
    <n v="4"/>
    <n v="13.1"/>
  </r>
  <r>
    <s v="A48"/>
    <x v="0"/>
    <n v="4"/>
    <s v="d"/>
    <x v="4"/>
    <x v="2"/>
    <n v="76.650000000000006"/>
    <n v="76.650000000000006"/>
    <n v="4"/>
    <n v="13.5"/>
    <n v="3"/>
    <n v="11.25"/>
    <n v="3"/>
    <n v="12.45"/>
    <n v="4"/>
    <n v="13.55"/>
    <n v="4"/>
    <n v="13.4"/>
    <n v="4"/>
    <n v="12.5"/>
  </r>
  <r>
    <s v="A39"/>
    <x v="0"/>
    <n v="4"/>
    <s v="d"/>
    <x v="5"/>
    <x v="2"/>
    <n v="75.5"/>
    <n v="75.5"/>
    <n v="4"/>
    <n v="12.5"/>
    <n v="4"/>
    <n v="12.2"/>
    <n v="2"/>
    <n v="10.95"/>
    <n v="4"/>
    <n v="13.7"/>
    <n v="4"/>
    <n v="13.1"/>
    <n v="4"/>
    <n v="13.05"/>
  </r>
  <r>
    <s v="E17"/>
    <x v="0"/>
    <n v="4"/>
    <s v="f"/>
    <x v="6"/>
    <x v="3"/>
    <n v="75.149999999999991"/>
    <n v="75.149999999999991"/>
    <n v="5"/>
    <n v="13.9"/>
    <n v="3"/>
    <n v="10.85"/>
    <n v="3"/>
    <n v="11.95"/>
    <n v="4"/>
    <n v="13.65"/>
    <n v="4"/>
    <n v="12.95"/>
    <n v="4"/>
    <n v="11.85"/>
  </r>
  <r>
    <s v="F18"/>
    <x v="0"/>
    <n v="5"/>
    <s v="b"/>
    <x v="7"/>
    <x v="1"/>
    <n v="74.95"/>
    <n v="74.95"/>
    <n v="5"/>
    <n v="13.9"/>
    <n v="5"/>
    <n v="6.9"/>
    <n v="4"/>
    <n v="13.35"/>
    <n v="4"/>
    <n v="13.75"/>
    <n v="5"/>
    <n v="14.15"/>
    <n v="4"/>
    <n v="12.9"/>
  </r>
  <r>
    <s v="J43"/>
    <x v="0"/>
    <n v="4"/>
    <s v="f"/>
    <x v="8"/>
    <x v="0"/>
    <n v="74.849999999999994"/>
    <n v="74.849999999999994"/>
    <n v="4"/>
    <n v="11.5"/>
    <n v="4"/>
    <n v="11.85"/>
    <n v="4"/>
    <n v="12.75"/>
    <n v="4"/>
    <n v="12.95"/>
    <n v="4"/>
    <n v="13.8"/>
    <n v="3"/>
    <n v="12"/>
  </r>
  <r>
    <s v="J37"/>
    <x v="0"/>
    <n v="4"/>
    <s v="f"/>
    <x v="9"/>
    <x v="0"/>
    <n v="74.449999999999989"/>
    <n v="74.449999999999989"/>
    <n v="4"/>
    <n v="12.1"/>
    <n v="4"/>
    <n v="11.3"/>
    <n v="3"/>
    <n v="11.75"/>
    <n v="4"/>
    <n v="13.65"/>
    <n v="4"/>
    <n v="12.9"/>
    <n v="4"/>
    <n v="12.75"/>
  </r>
  <r>
    <s v="A46"/>
    <x v="0"/>
    <n v="4"/>
    <s v="d"/>
    <x v="10"/>
    <x v="2"/>
    <n v="73.75"/>
    <n v="73.75"/>
    <n v="4"/>
    <n v="13.2"/>
    <n v="4"/>
    <n v="12.2"/>
    <n v="2"/>
    <n v="10.75"/>
    <n v="4"/>
    <n v="13"/>
    <n v="3"/>
    <n v="12.35"/>
    <n v="3"/>
    <n v="12.25"/>
  </r>
  <r>
    <s v="A40"/>
    <x v="0"/>
    <n v="4"/>
    <s v="d"/>
    <x v="11"/>
    <x v="2"/>
    <n v="72.5"/>
    <n v="72.5"/>
    <n v="3"/>
    <n v="12.2"/>
    <n v="3"/>
    <n v="10.7"/>
    <n v="2"/>
    <n v="10.9"/>
    <n v="4"/>
    <n v="12.55"/>
    <n v="4"/>
    <n v="13.25"/>
    <n v="4"/>
    <n v="12.9"/>
  </r>
  <r>
    <s v="J33"/>
    <x v="0"/>
    <n v="4"/>
    <s v="f"/>
    <x v="12"/>
    <x v="0"/>
    <n v="72.25"/>
    <n v="72.25"/>
    <n v="5"/>
    <n v="12"/>
    <n v="3"/>
    <n v="10.85"/>
    <n v="4"/>
    <n v="12.6"/>
    <n v="4"/>
    <n v="12.8"/>
    <n v="4"/>
    <n v="11.9"/>
    <n v="4"/>
    <n v="12.1"/>
  </r>
  <r>
    <s v="A44"/>
    <x v="0"/>
    <n v="4"/>
    <s v="d"/>
    <x v="13"/>
    <x v="2"/>
    <n v="69.8"/>
    <n v="69.8"/>
    <n v="4"/>
    <n v="12.3"/>
    <n v="3"/>
    <n v="5.95"/>
    <n v="3"/>
    <n v="12.2"/>
    <n v="4"/>
    <n v="13.8"/>
    <n v="4"/>
    <n v="13.05"/>
    <n v="4"/>
    <n v="12.5"/>
  </r>
  <r>
    <s v="A42"/>
    <x v="0"/>
    <n v="3"/>
    <s v="c"/>
    <x v="14"/>
    <x v="2"/>
    <n v="69.499999999999986"/>
    <n v="69.499999999999986"/>
    <n v="4"/>
    <n v="12.9"/>
    <n v="3"/>
    <n v="10"/>
    <n v="2"/>
    <n v="10.95"/>
    <n v="4"/>
    <n v="12.75"/>
    <n v="3"/>
    <n v="11.8"/>
    <n v="3"/>
    <n v="11.1"/>
  </r>
  <r>
    <s v="A53"/>
    <x v="0"/>
    <n v="4"/>
    <s v="d"/>
    <x v="15"/>
    <x v="2"/>
    <n v="69.2"/>
    <n v="69.2"/>
    <n v="4"/>
    <n v="12.2"/>
    <n v="4"/>
    <n v="6.9"/>
    <n v="3"/>
    <n v="12.2"/>
    <n v="4"/>
    <n v="13.25"/>
    <n v="4"/>
    <n v="12.6"/>
    <n v="4"/>
    <n v="12.05"/>
  </r>
  <r>
    <s v="A51"/>
    <x v="0"/>
    <n v="3"/>
    <s v="c"/>
    <x v="16"/>
    <x v="2"/>
    <n v="67.800000000000011"/>
    <n v="67.800000000000011"/>
    <n v="2"/>
    <n v="10.9"/>
    <n v="3"/>
    <n v="10.7"/>
    <n v="2"/>
    <n v="10.8"/>
    <n v="4"/>
    <n v="12.1"/>
    <n v="3"/>
    <n v="11.9"/>
    <n v="3"/>
    <n v="11.4"/>
  </r>
  <r>
    <s v="A45"/>
    <x v="0"/>
    <n v="3"/>
    <s v="c"/>
    <x v="17"/>
    <x v="2"/>
    <n v="67.8"/>
    <n v="67.8"/>
    <n v="4"/>
    <n v="12.4"/>
    <n v="2"/>
    <n v="9.5500000000000007"/>
    <n v="3"/>
    <n v="10.199999999999999"/>
    <n v="4"/>
    <n v="13.15"/>
    <n v="3"/>
    <n v="10.4"/>
    <n v="3"/>
    <n v="12.1"/>
  </r>
  <r>
    <s v="A41"/>
    <x v="0"/>
    <n v="3"/>
    <s v="c"/>
    <x v="18"/>
    <x v="2"/>
    <n v="65.900000000000006"/>
    <n v="65.900000000000006"/>
    <n v="2"/>
    <n v="10.9"/>
    <n v="3"/>
    <n v="11.1"/>
    <n v="1"/>
    <n v="10.199999999999999"/>
    <n v="3"/>
    <n v="11.6"/>
    <n v="3"/>
    <n v="12.3"/>
    <n v="2"/>
    <n v="9.8000000000000007"/>
  </r>
  <r>
    <s v="A50"/>
    <x v="0"/>
    <n v="2"/>
    <s v="a"/>
    <x v="19"/>
    <x v="2"/>
    <n v="63.500000000000007"/>
    <n v="63.500000000000007"/>
    <n v="2"/>
    <n v="10.9"/>
    <n v="2"/>
    <n v="9.8000000000000007"/>
    <n v="1"/>
    <n v="10.4"/>
    <n v="3"/>
    <n v="11.3"/>
    <n v="2"/>
    <n v="11.2"/>
    <n v="2"/>
    <n v="9.9"/>
  </r>
  <r>
    <s v="A52"/>
    <x v="0"/>
    <n v="2"/>
    <s v="a"/>
    <x v="20"/>
    <x v="2"/>
    <n v="61.399999999999991"/>
    <n v="61.399999999999991"/>
    <n v="2"/>
    <n v="10.3"/>
    <n v="2"/>
    <n v="9.4499999999999993"/>
    <n v="1"/>
    <n v="9.9"/>
    <n v="3"/>
    <n v="11.7"/>
    <n v="2"/>
    <n v="10.75"/>
    <n v="2"/>
    <n v="9.3000000000000007"/>
  </r>
  <r>
    <s v="A32"/>
    <x v="1"/>
    <s v="B"/>
    <s v="f"/>
    <x v="21"/>
    <x v="2"/>
    <n v="82.5"/>
    <n v="82.5"/>
    <n v="5"/>
    <n v="14.55"/>
    <n v="4"/>
    <n v="12"/>
    <n v="4"/>
    <n v="13.5"/>
    <n v="5"/>
    <n v="14.7"/>
    <n v="5"/>
    <n v="13.65"/>
    <n v="5"/>
    <n v="14.1"/>
  </r>
  <r>
    <s v="F39"/>
    <x v="1"/>
    <s v="M"/>
    <s v="f"/>
    <x v="22"/>
    <x v="1"/>
    <n v="79.5"/>
    <n v="79.5"/>
    <n v="5"/>
    <n v="13.7"/>
    <n v="4"/>
    <n v="12.25"/>
    <n v="4"/>
    <n v="13.15"/>
    <n v="5"/>
    <n v="13.7"/>
    <n v="4"/>
    <n v="13.5"/>
    <n v="4"/>
    <n v="13.2"/>
  </r>
  <r>
    <s v="A20"/>
    <x v="1"/>
    <s v="B"/>
    <s v="f"/>
    <x v="23"/>
    <x v="2"/>
    <n v="78.55"/>
    <n v="78.55"/>
    <n v="5"/>
    <n v="14.65"/>
    <n v="4"/>
    <n v="12.15"/>
    <n v="4"/>
    <n v="13.7"/>
    <n v="5"/>
    <n v="13"/>
    <n v="4"/>
    <n v="12.45"/>
    <n v="5"/>
    <n v="12.6"/>
  </r>
  <r>
    <s v="L11"/>
    <x v="1"/>
    <s v="M"/>
    <s v="i"/>
    <x v="24"/>
    <x v="4"/>
    <n v="78.5"/>
    <n v="78.5"/>
    <n v="4"/>
    <n v="12.6"/>
    <n v="4"/>
    <n v="11.7"/>
    <n v="4"/>
    <n v="13.6"/>
    <n v="5"/>
    <n v="14.05"/>
    <n v="3"/>
    <n v="12.35"/>
    <n v="5"/>
    <n v="14.2"/>
  </r>
  <r>
    <s v="A33"/>
    <x v="1"/>
    <s v="B"/>
    <s v="f"/>
    <x v="25"/>
    <x v="2"/>
    <n v="78.149999999999991"/>
    <n v="78.149999999999991"/>
    <n v="5"/>
    <n v="13.9"/>
    <n v="4"/>
    <n v="12.25"/>
    <n v="4"/>
    <n v="12.85"/>
    <n v="5"/>
    <n v="13.55"/>
    <n v="4"/>
    <n v="12.85"/>
    <n v="4"/>
    <n v="12.75"/>
  </r>
  <r>
    <s v="L15"/>
    <x v="1"/>
    <s v="M"/>
    <s v="i"/>
    <x v="26"/>
    <x v="4"/>
    <n v="77.850000000000009"/>
    <n v="77.850000000000009"/>
    <n v="4"/>
    <n v="12.85"/>
    <n v="3"/>
    <n v="11.5"/>
    <n v="4"/>
    <n v="13.45"/>
    <n v="5"/>
    <n v="14.5"/>
    <n v="4"/>
    <n v="12.4"/>
    <n v="4"/>
    <n v="13.15"/>
  </r>
  <r>
    <s v="A23"/>
    <x v="1"/>
    <s v="B"/>
    <s v="f"/>
    <x v="27"/>
    <x v="2"/>
    <n v="76.649999999999991"/>
    <n v="76.649999999999991"/>
    <n v="4"/>
    <n v="13.3"/>
    <n v="3"/>
    <n v="11.8"/>
    <n v="4"/>
    <n v="13.45"/>
    <n v="5"/>
    <n v="13.85"/>
    <n v="4"/>
    <n v="11.4"/>
    <n v="4"/>
    <n v="12.85"/>
  </r>
  <r>
    <s v="F41"/>
    <x v="1"/>
    <s v="B"/>
    <s v="e"/>
    <x v="28"/>
    <x v="1"/>
    <n v="76.100000000000009"/>
    <n v="76.100000000000009"/>
    <n v="5"/>
    <n v="13.4"/>
    <n v="4"/>
    <n v="11.2"/>
    <n v="4"/>
    <n v="13.4"/>
    <n v="5"/>
    <n v="13.5"/>
    <n v="4"/>
    <n v="12.45"/>
    <n v="4"/>
    <n v="12.15"/>
  </r>
  <r>
    <s v="F48"/>
    <x v="1"/>
    <s v="M"/>
    <s v="f"/>
    <x v="29"/>
    <x v="1"/>
    <n v="75.95"/>
    <n v="75.95"/>
    <n v="4"/>
    <n v="13.05"/>
    <n v="3"/>
    <n v="11.85"/>
    <n v="3"/>
    <n v="12.1"/>
    <n v="5"/>
    <n v="13.6"/>
    <n v="4"/>
    <n v="12.95"/>
    <n v="4"/>
    <n v="12.4"/>
  </r>
  <r>
    <s v="A25"/>
    <x v="1"/>
    <s v="B"/>
    <s v="f"/>
    <x v="30"/>
    <x v="2"/>
    <n v="75.2"/>
    <n v="75.2"/>
    <n v="5"/>
    <n v="13.25"/>
    <n v="4"/>
    <n v="11.85"/>
    <n v="4"/>
    <n v="12.85"/>
    <n v="4"/>
    <n v="12.85"/>
    <n v="4"/>
    <n v="12.7"/>
    <n v="4"/>
    <n v="11.7"/>
  </r>
  <r>
    <s v="J22"/>
    <x v="1"/>
    <s v="M"/>
    <s v="h"/>
    <x v="31"/>
    <x v="0"/>
    <n v="74.75"/>
    <n v="74.75"/>
    <n v="3"/>
    <n v="11.65"/>
    <n v="4"/>
    <n v="12.75"/>
    <n v="3"/>
    <n v="12.3"/>
    <n v="4"/>
    <n v="12.95"/>
    <n v="3"/>
    <n v="12"/>
    <n v="4"/>
    <n v="13.1"/>
  </r>
  <r>
    <s v="E31"/>
    <x v="1"/>
    <s v="M"/>
    <s v="j"/>
    <x v="32"/>
    <x v="3"/>
    <n v="73.7"/>
    <n v="73.7"/>
    <n v="4"/>
    <n v="12.3"/>
    <n v="4"/>
    <n v="11.85"/>
    <n v="4"/>
    <n v="12.55"/>
    <n v="4"/>
    <n v="13.3"/>
    <n v="3"/>
    <n v="11.35"/>
    <n v="4"/>
    <n v="12.35"/>
  </r>
  <r>
    <s v="F43"/>
    <x v="1"/>
    <s v="B"/>
    <s v="e"/>
    <x v="33"/>
    <x v="1"/>
    <n v="72.75"/>
    <n v="72.75"/>
    <n v="5"/>
    <n v="12.75"/>
    <n v="3"/>
    <n v="11.3"/>
    <n v="4"/>
    <n v="12.3"/>
    <n v="5"/>
    <n v="12.85"/>
    <n v="4"/>
    <n v="11.95"/>
    <n v="3"/>
    <n v="11.6"/>
  </r>
  <r>
    <s v="U13"/>
    <x v="1"/>
    <s v="B"/>
    <s v="j"/>
    <x v="34"/>
    <x v="5"/>
    <n v="72.45"/>
    <n v="72.45"/>
    <n v="5"/>
    <n v="13.45"/>
    <n v="3"/>
    <n v="11.6"/>
    <n v="4"/>
    <n v="12.7"/>
    <n v="5"/>
    <n v="14.5"/>
    <n v="5"/>
    <n v="13.7"/>
    <n v="5"/>
    <n v="6.5"/>
  </r>
  <r>
    <s v="R1"/>
    <x v="1"/>
    <s v="M"/>
    <m/>
    <x v="35"/>
    <x v="6"/>
    <n v="0"/>
    <n v="0"/>
    <m/>
    <m/>
    <m/>
    <m/>
    <m/>
    <m/>
    <m/>
    <m/>
    <m/>
    <m/>
    <m/>
    <m/>
  </r>
  <r>
    <s v="L18"/>
    <x v="1"/>
    <s v="M"/>
    <s v="i"/>
    <x v="36"/>
    <x v="4"/>
    <n v="72.150000000000006"/>
    <n v="72.150000000000006"/>
    <n v="3"/>
    <n v="11.95"/>
    <n v="3"/>
    <n v="11"/>
    <n v="3"/>
    <n v="12.3"/>
    <n v="5"/>
    <n v="13.1"/>
    <n v="3"/>
    <n v="11.55"/>
    <n v="3"/>
    <n v="12.25"/>
  </r>
  <r>
    <s v="E21"/>
    <x v="1"/>
    <s v="B"/>
    <s v="h"/>
    <x v="37"/>
    <x v="3"/>
    <n v="71.849999999999994"/>
    <n v="71.849999999999994"/>
    <n v="4"/>
    <n v="12.2"/>
    <n v="4"/>
    <n v="11.45"/>
    <n v="4"/>
    <n v="12.45"/>
    <n v="4"/>
    <n v="12.25"/>
    <n v="4"/>
    <n v="12.25"/>
    <n v="4"/>
    <n v="11.25"/>
  </r>
  <r>
    <s v="R4"/>
    <x v="1"/>
    <s v="M"/>
    <m/>
    <x v="38"/>
    <x v="6"/>
    <n v="0"/>
    <n v="0"/>
    <m/>
    <m/>
    <m/>
    <m/>
    <m/>
    <m/>
    <m/>
    <m/>
    <m/>
    <m/>
    <m/>
    <m/>
  </r>
  <r>
    <s v="E18"/>
    <x v="1"/>
    <s v="B"/>
    <s v="h"/>
    <x v="39"/>
    <x v="3"/>
    <n v="71.650000000000006"/>
    <n v="71.650000000000006"/>
    <n v="4"/>
    <n v="12.8"/>
    <n v="3"/>
    <n v="11.3"/>
    <n v="3"/>
    <n v="12.05"/>
    <n v="5"/>
    <n v="13.6"/>
    <n v="3"/>
    <n v="10.15"/>
    <n v="4"/>
    <n v="11.75"/>
  </r>
  <r>
    <s v="E29"/>
    <x v="1"/>
    <s v="B"/>
    <s v="h"/>
    <x v="40"/>
    <x v="3"/>
    <n v="71.5"/>
    <n v="71.5"/>
    <n v="4"/>
    <n v="12.5"/>
    <n v="3"/>
    <n v="11.65"/>
    <n v="3"/>
    <n v="12.4"/>
    <n v="4"/>
    <n v="12.5"/>
    <n v="4"/>
    <n v="11.05"/>
    <n v="4"/>
    <n v="11.4"/>
  </r>
  <r>
    <s v="R7"/>
    <x v="1"/>
    <s v="M"/>
    <m/>
    <x v="41"/>
    <x v="6"/>
    <n v="0"/>
    <n v="0"/>
    <m/>
    <m/>
    <m/>
    <m/>
    <m/>
    <m/>
    <m/>
    <m/>
    <m/>
    <m/>
    <m/>
    <m/>
  </r>
  <r>
    <s v="E24"/>
    <x v="1"/>
    <s v="B"/>
    <s v="h"/>
    <x v="42"/>
    <x v="3"/>
    <n v="71.400000000000006"/>
    <n v="71.400000000000006"/>
    <n v="4"/>
    <n v="11.6"/>
    <n v="3"/>
    <n v="11.3"/>
    <n v="3"/>
    <n v="12.3"/>
    <n v="5"/>
    <n v="13.7"/>
    <n v="3"/>
    <n v="10.8"/>
    <n v="3"/>
    <n v="11.7"/>
  </r>
  <r>
    <s v="F31"/>
    <x v="1"/>
    <s v="M"/>
    <s v="f"/>
    <x v="43"/>
    <x v="1"/>
    <n v="71.199999999999989"/>
    <n v="71.199999999999989"/>
    <n v="3"/>
    <n v="12"/>
    <n v="3"/>
    <n v="11"/>
    <n v="3"/>
    <n v="12.25"/>
    <n v="5"/>
    <n v="13.3"/>
    <n v="2"/>
    <n v="10.65"/>
    <n v="3"/>
    <n v="12"/>
  </r>
  <r>
    <s v="E35"/>
    <x v="1"/>
    <s v="B"/>
    <s v="h"/>
    <x v="44"/>
    <x v="3"/>
    <n v="71.099999999999994"/>
    <n v="71.099999999999994"/>
    <n v="3"/>
    <n v="12"/>
    <n v="3"/>
    <n v="11.35"/>
    <n v="3"/>
    <n v="12.5"/>
    <n v="4"/>
    <n v="12.45"/>
    <n v="3"/>
    <n v="11.45"/>
    <n v="3"/>
    <n v="11.35"/>
  </r>
  <r>
    <s v="J19"/>
    <x v="1"/>
    <s v="M"/>
    <s v="h"/>
    <x v="45"/>
    <x v="0"/>
    <n v="71.099999999999994"/>
    <n v="71.099999999999994"/>
    <n v="3"/>
    <n v="11.95"/>
    <n v="3"/>
    <n v="11.4"/>
    <n v="3"/>
    <n v="12.45"/>
    <n v="4"/>
    <n v="12.7"/>
    <n v="3"/>
    <n v="10.55"/>
    <n v="3"/>
    <n v="12.05"/>
  </r>
  <r>
    <s v="R12"/>
    <x v="1"/>
    <s v="M"/>
    <m/>
    <x v="46"/>
    <x v="6"/>
    <n v="0"/>
    <n v="0"/>
    <m/>
    <m/>
    <m/>
    <m/>
    <m/>
    <m/>
    <m/>
    <m/>
    <m/>
    <m/>
    <m/>
    <m/>
  </r>
  <r>
    <s v="A22"/>
    <x v="1"/>
    <s v="M"/>
    <s v="j"/>
    <x v="47"/>
    <x v="2"/>
    <n v="70.850000000000009"/>
    <n v="70.850000000000009"/>
    <n v="3"/>
    <n v="11.35"/>
    <n v="4"/>
    <n v="11.75"/>
    <n v="4"/>
    <n v="13.3"/>
    <n v="3"/>
    <n v="11.6"/>
    <n v="4"/>
    <n v="11"/>
    <n v="4"/>
    <n v="11.85"/>
  </r>
  <r>
    <s v="F33"/>
    <x v="1"/>
    <s v="B"/>
    <s v="e"/>
    <x v="48"/>
    <x v="1"/>
    <n v="70.7"/>
    <n v="70.7"/>
    <n v="3"/>
    <n v="11.7"/>
    <n v="3"/>
    <n v="11.3"/>
    <n v="3"/>
    <n v="12.2"/>
    <n v="4"/>
    <n v="12.5"/>
    <n v="3"/>
    <n v="11.5"/>
    <n v="3"/>
    <n v="11.5"/>
  </r>
  <r>
    <s v="L13"/>
    <x v="1"/>
    <s v="M"/>
    <s v="i"/>
    <x v="49"/>
    <x v="4"/>
    <n v="70.649999999999991"/>
    <n v="70.649999999999991"/>
    <n v="3"/>
    <n v="10"/>
    <n v="4"/>
    <n v="11.75"/>
    <n v="3"/>
    <n v="12.6"/>
    <n v="4"/>
    <n v="11.95"/>
    <n v="3"/>
    <n v="12"/>
    <n v="4"/>
    <n v="12.35"/>
  </r>
  <r>
    <s v="F44"/>
    <x v="1"/>
    <s v="M"/>
    <s v="f"/>
    <x v="50"/>
    <x v="1"/>
    <n v="70.45"/>
    <n v="70.45"/>
    <n v="4"/>
    <n v="11.6"/>
    <n v="3"/>
    <n v="10.8"/>
    <n v="3"/>
    <n v="12.3"/>
    <n v="5"/>
    <n v="13.15"/>
    <n v="3"/>
    <n v="11.25"/>
    <n v="3"/>
    <n v="11.35"/>
  </r>
  <r>
    <s v="F45"/>
    <x v="1"/>
    <s v="M"/>
    <s v="f"/>
    <x v="51"/>
    <x v="1"/>
    <n v="70.100000000000009"/>
    <n v="70.100000000000009"/>
    <n v="3"/>
    <n v="10.9"/>
    <n v="3"/>
    <n v="10.85"/>
    <n v="3"/>
    <n v="12.45"/>
    <n v="5"/>
    <n v="13.5"/>
    <n v="2"/>
    <n v="10.85"/>
    <n v="3"/>
    <n v="11.55"/>
  </r>
  <r>
    <s v="F5"/>
    <x v="0"/>
    <n v="4"/>
    <s v="f"/>
    <x v="52"/>
    <x v="1"/>
    <n v="69.650000000000006"/>
    <n v="69.650000000000006"/>
    <n v="5"/>
    <n v="12.6"/>
    <n v="3"/>
    <n v="6.6"/>
    <n v="2"/>
    <n v="11.35"/>
    <n v="4"/>
    <n v="13.7"/>
    <n v="4"/>
    <n v="12.4"/>
    <n v="4"/>
    <n v="13"/>
  </r>
  <r>
    <s v="A36"/>
    <x v="1"/>
    <s v="M"/>
    <s v="j"/>
    <x v="53"/>
    <x v="2"/>
    <n v="69.849999999999994"/>
    <n v="69.849999999999994"/>
    <n v="3"/>
    <n v="11.35"/>
    <n v="3"/>
    <n v="11.3"/>
    <n v="4"/>
    <n v="11.5"/>
    <n v="5"/>
    <n v="13"/>
    <n v="3"/>
    <n v="10.25"/>
    <n v="4"/>
    <n v="12.45"/>
  </r>
  <r>
    <s v="F49"/>
    <x v="1"/>
    <s v="P"/>
    <s v="e"/>
    <x v="54"/>
    <x v="1"/>
    <n v="69.599999999999994"/>
    <n v="69.599999999999994"/>
    <n v="4"/>
    <n v="11.8"/>
    <n v="3"/>
    <n v="11.1"/>
    <n v="3"/>
    <n v="12.35"/>
    <n v="4"/>
    <n v="12.4"/>
    <n v="2"/>
    <n v="10.65"/>
    <n v="3"/>
    <n v="11.3"/>
  </r>
  <r>
    <s v="E20"/>
    <x v="1"/>
    <s v="M"/>
    <m/>
    <x v="55"/>
    <x v="3"/>
    <n v="0"/>
    <n v="0"/>
    <m/>
    <m/>
    <m/>
    <m/>
    <m/>
    <m/>
    <m/>
    <m/>
    <m/>
    <m/>
    <m/>
    <m/>
  </r>
  <r>
    <s v="E30"/>
    <x v="1"/>
    <s v="M"/>
    <m/>
    <x v="56"/>
    <x v="3"/>
    <n v="0"/>
    <n v="0"/>
    <m/>
    <m/>
    <m/>
    <m/>
    <m/>
    <m/>
    <m/>
    <m/>
    <m/>
    <m/>
    <m/>
    <m/>
  </r>
  <r>
    <s v="J24"/>
    <x v="1"/>
    <s v="B"/>
    <s v="i"/>
    <x v="57"/>
    <x v="0"/>
    <n v="69.349999999999994"/>
    <n v="69.349999999999994"/>
    <n v="4"/>
    <n v="11.2"/>
    <n v="4"/>
    <n v="11.65"/>
    <n v="4"/>
    <n v="11.75"/>
    <n v="4"/>
    <n v="12.1"/>
    <n v="3"/>
    <n v="10.65"/>
    <n v="4"/>
    <n v="12"/>
  </r>
  <r>
    <s v="L10"/>
    <x v="1"/>
    <s v="M"/>
    <s v="i"/>
    <x v="58"/>
    <x v="4"/>
    <n v="69.150000000000006"/>
    <n v="69.150000000000006"/>
    <n v="3"/>
    <n v="10.85"/>
    <n v="3"/>
    <n v="10.95"/>
    <n v="4"/>
    <n v="12.75"/>
    <n v="4"/>
    <n v="12.25"/>
    <n v="3"/>
    <n v="10.45"/>
    <n v="3"/>
    <n v="11.9"/>
  </r>
  <r>
    <s v="L14"/>
    <x v="1"/>
    <s v="B"/>
    <s v="g"/>
    <x v="59"/>
    <x v="4"/>
    <n v="67.900000000000006"/>
    <n v="67.900000000000006"/>
    <n v="3"/>
    <n v="11.85"/>
    <n v="3"/>
    <n v="11.1"/>
    <n v="3"/>
    <n v="12.3"/>
    <n v="3"/>
    <n v="11.05"/>
    <n v="3"/>
    <n v="10.1"/>
    <n v="3"/>
    <n v="11.5"/>
  </r>
  <r>
    <s v="R3"/>
    <x v="1"/>
    <s v="M"/>
    <s v="g"/>
    <x v="60"/>
    <x v="6"/>
    <n v="66.849999999999994"/>
    <n v="66.849999999999994"/>
    <n v="3"/>
    <n v="11.4"/>
    <n v="4"/>
    <n v="11"/>
    <n v="3"/>
    <n v="11.35"/>
    <n v="4"/>
    <n v="12.5"/>
    <n v="2"/>
    <n v="9.65"/>
    <n v="2"/>
    <n v="10.95"/>
  </r>
  <r>
    <s v="J23"/>
    <x v="1"/>
    <s v="B"/>
    <s v="i"/>
    <x v="61"/>
    <x v="0"/>
    <n v="66.75"/>
    <n v="66.75"/>
    <n v="3"/>
    <n v="10.85"/>
    <n v="3"/>
    <n v="10.15"/>
    <n v="3"/>
    <n v="12.05"/>
    <n v="4"/>
    <n v="12.8"/>
    <n v="3"/>
    <n v="10"/>
    <n v="3"/>
    <n v="10.9"/>
  </r>
  <r>
    <s v="F42"/>
    <x v="1"/>
    <s v="B"/>
    <s v="e"/>
    <x v="62"/>
    <x v="1"/>
    <n v="66.45"/>
    <n v="66.45"/>
    <n v="3"/>
    <n v="12.1"/>
    <n v="3"/>
    <n v="11.65"/>
    <n v="3"/>
    <n v="12.25"/>
    <n v="4"/>
    <n v="12.7"/>
    <n v="4"/>
    <n v="6.25"/>
    <n v="3"/>
    <n v="11.5"/>
  </r>
  <r>
    <s v="R15"/>
    <x v="1"/>
    <s v="M"/>
    <s v="g"/>
    <x v="63"/>
    <x v="6"/>
    <n v="66.050000000000011"/>
    <n v="66.050000000000011"/>
    <n v="3"/>
    <n v="10.7"/>
    <n v="4"/>
    <n v="11.3"/>
    <n v="3"/>
    <n v="11.7"/>
    <n v="3"/>
    <n v="10.6"/>
    <n v="3"/>
    <n v="10"/>
    <n v="3"/>
    <n v="11.75"/>
  </r>
  <r>
    <s v="J20"/>
    <x v="1"/>
    <s v="B"/>
    <s v="i"/>
    <x v="64"/>
    <x v="0"/>
    <n v="65.349999999999994"/>
    <n v="65.349999999999994"/>
    <n v="4"/>
    <n v="12.35"/>
    <n v="3"/>
    <n v="11.3"/>
    <n v="3"/>
    <n v="12"/>
    <n v="4"/>
    <n v="12.25"/>
    <n v="3"/>
    <n v="6.35"/>
    <n v="2"/>
    <n v="11.1"/>
  </r>
  <r>
    <s v="J18"/>
    <x v="1"/>
    <s v="P"/>
    <s v="e"/>
    <x v="65"/>
    <x v="0"/>
    <n v="64.25"/>
    <n v="64.25"/>
    <n v="3"/>
    <n v="10.3"/>
    <n v="3"/>
    <n v="11.5"/>
    <n v="3"/>
    <n v="11.5"/>
    <n v="3"/>
    <n v="11.2"/>
    <n v="2"/>
    <n v="9.3000000000000007"/>
    <n v="2"/>
    <n v="10.45"/>
  </r>
  <r>
    <s v="G1"/>
    <x v="1"/>
    <s v="P"/>
    <s v="h"/>
    <x v="66"/>
    <x v="7"/>
    <n v="64.2"/>
    <n v="64.2"/>
    <n v="3"/>
    <n v="10.199999999999999"/>
    <n v="3"/>
    <n v="10.3"/>
    <n v="3"/>
    <n v="11.15"/>
    <n v="4"/>
    <n v="11.85"/>
    <n v="2"/>
    <n v="10"/>
    <n v="2"/>
    <n v="10.7"/>
  </r>
  <r>
    <s v="R14"/>
    <x v="1"/>
    <s v="B"/>
    <s v="j"/>
    <x v="67"/>
    <x v="6"/>
    <n v="63.250000000000007"/>
    <n v="63.250000000000007"/>
    <n v="4"/>
    <n v="11.9"/>
    <n v="3"/>
    <n v="10.55"/>
    <n v="4"/>
    <n v="12.3"/>
    <n v="4"/>
    <n v="12.2"/>
    <n v="3"/>
    <n v="5.45"/>
    <n v="3"/>
    <n v="10.85"/>
  </r>
  <r>
    <s v="R5"/>
    <x v="1"/>
    <s v="P"/>
    <m/>
    <x v="68"/>
    <x v="6"/>
    <n v="0"/>
    <n v="0"/>
    <m/>
    <m/>
    <m/>
    <m/>
    <m/>
    <m/>
    <m/>
    <m/>
    <m/>
    <m/>
    <m/>
    <m/>
  </r>
  <r>
    <s v="R16"/>
    <x v="1"/>
    <s v="P"/>
    <m/>
    <x v="69"/>
    <x v="6"/>
    <n v="0"/>
    <n v="0"/>
    <m/>
    <m/>
    <m/>
    <m/>
    <m/>
    <m/>
    <m/>
    <m/>
    <m/>
    <m/>
    <m/>
    <m/>
  </r>
  <r>
    <s v="E32"/>
    <x v="1"/>
    <s v="P"/>
    <s v="e"/>
    <x v="70"/>
    <x v="3"/>
    <n v="62.45"/>
    <n v="62.45"/>
    <n v="3"/>
    <n v="10.55"/>
    <n v="3"/>
    <n v="11.15"/>
    <n v="3"/>
    <n v="11.15"/>
    <n v="3"/>
    <n v="11.4"/>
    <n v="3"/>
    <n v="6.4"/>
    <n v="3"/>
    <n v="11.8"/>
  </r>
  <r>
    <s v="L6"/>
    <x v="1"/>
    <s v="B"/>
    <s v="g"/>
    <x v="71"/>
    <x v="4"/>
    <n v="61.949999999999996"/>
    <n v="61.949999999999996"/>
    <n v="3"/>
    <n v="10.1"/>
    <n v="3"/>
    <n v="11.45"/>
    <n v="3"/>
    <n v="12.2"/>
    <n v="3"/>
    <n v="10.55"/>
    <n v="3"/>
    <n v="6.5"/>
    <n v="3"/>
    <n v="11.15"/>
  </r>
  <r>
    <s v="G5"/>
    <x v="1"/>
    <s v="P"/>
    <s v="h"/>
    <x v="72"/>
    <x v="7"/>
    <n v="61.5"/>
    <n v="61.5"/>
    <n v="3"/>
    <n v="6.7"/>
    <n v="3"/>
    <n v="10.45"/>
    <n v="3"/>
    <n v="11.6"/>
    <n v="2"/>
    <n v="10.35"/>
    <n v="2"/>
    <n v="10.9"/>
    <n v="2"/>
    <n v="11.5"/>
  </r>
  <r>
    <s v="H3"/>
    <x v="1"/>
    <s v="P"/>
    <s v="e"/>
    <x v="73"/>
    <x v="8"/>
    <n v="61.100000000000009"/>
    <n v="61.100000000000009"/>
    <n v="2"/>
    <n v="6.4"/>
    <n v="3"/>
    <n v="10.8"/>
    <n v="3"/>
    <n v="12"/>
    <n v="3"/>
    <n v="11.1"/>
    <n v="2"/>
    <n v="10.3"/>
    <n v="2"/>
    <n v="10.5"/>
  </r>
  <r>
    <s v="H2"/>
    <x v="1"/>
    <s v="B"/>
    <s v="j"/>
    <x v="74"/>
    <x v="8"/>
    <n v="60.4"/>
    <n v="60.4"/>
    <n v="2"/>
    <n v="10"/>
    <n v="3"/>
    <n v="10.199999999999999"/>
    <n v="3"/>
    <n v="10.9"/>
    <n v="3"/>
    <n v="10.65"/>
    <n v="2"/>
    <n v="9.25"/>
    <n v="2"/>
    <n v="9.4"/>
  </r>
  <r>
    <s v="E25"/>
    <x v="1"/>
    <s v="P"/>
    <m/>
    <x v="75"/>
    <x v="3"/>
    <n v="0"/>
    <n v="0"/>
    <m/>
    <m/>
    <m/>
    <m/>
    <m/>
    <m/>
    <m/>
    <m/>
    <m/>
    <m/>
    <m/>
    <m/>
  </r>
  <r>
    <s v="R10"/>
    <x v="1"/>
    <s v="P"/>
    <s v="e"/>
    <x v="76"/>
    <x v="6"/>
    <n v="56.95"/>
    <n v="56.95"/>
    <n v="4"/>
    <n v="11.1"/>
    <n v="3"/>
    <n v="10.9"/>
    <n v="3"/>
    <n v="12.05"/>
    <n v="3"/>
    <n v="6.4"/>
    <n v="3"/>
    <n v="5.45"/>
    <n v="2"/>
    <n v="11.05"/>
  </r>
  <r>
    <s v="F1"/>
    <x v="0"/>
    <n v="3"/>
    <s v="e"/>
    <x v="77"/>
    <x v="1"/>
    <n v="68.5"/>
    <n v="68.5"/>
    <n v="3"/>
    <n v="12.1"/>
    <n v="3"/>
    <n v="10.25"/>
    <n v="1"/>
    <n v="9.9499999999999993"/>
    <n v="4"/>
    <n v="13.3"/>
    <n v="3"/>
    <n v="10.95"/>
    <n v="3"/>
    <n v="11.95"/>
  </r>
  <r>
    <s v="F2"/>
    <x v="0"/>
    <n v="4"/>
    <s v="f"/>
    <x v="78"/>
    <x v="1"/>
    <n v="67.45"/>
    <n v="67.45"/>
    <n v="4"/>
    <n v="12.3"/>
    <n v="4"/>
    <n v="5.4"/>
    <n v="2"/>
    <n v="11.05"/>
    <n v="4"/>
    <n v="12.7"/>
    <n v="4"/>
    <n v="12.95"/>
    <n v="4"/>
    <n v="13.05"/>
  </r>
  <r>
    <s v="E5"/>
    <x v="0"/>
    <n v="3"/>
    <s v="e"/>
    <x v="79"/>
    <x v="3"/>
    <n v="66.800000000000011"/>
    <n v="66.800000000000011"/>
    <n v="2"/>
    <n v="9.8000000000000007"/>
    <n v="2"/>
    <n v="9.4499999999999993"/>
    <n v="3"/>
    <n v="11.5"/>
    <n v="4"/>
    <n v="12.45"/>
    <n v="3"/>
    <n v="12.2"/>
    <n v="3"/>
    <n v="11.4"/>
  </r>
  <r>
    <s v="R8"/>
    <x v="1"/>
    <s v="M"/>
    <s v="g"/>
    <x v="80"/>
    <x v="6"/>
    <n v="46.400000000000006"/>
    <n v="46.400000000000006"/>
    <n v="3"/>
    <n v="6.4"/>
    <n v="3"/>
    <n v="10.8"/>
    <n v="3"/>
    <n v="11.5"/>
    <n v="4"/>
    <n v="0"/>
    <n v="3"/>
    <n v="6.6"/>
    <n v="2"/>
    <n v="11.1"/>
  </r>
  <r>
    <s v="E34"/>
    <x v="1"/>
    <n v="2"/>
    <s v="d"/>
    <x v="81"/>
    <x v="3"/>
    <n v="59.215000000000011"/>
    <n v="45.550000000000004"/>
    <n v="2"/>
    <n v="11.3"/>
    <m/>
    <m/>
    <m/>
    <m/>
    <n v="2"/>
    <n v="11.15"/>
    <n v="2"/>
    <n v="11.5"/>
    <n v="2"/>
    <n v="11.6"/>
  </r>
  <r>
    <s v="F38"/>
    <x v="1"/>
    <n v="2"/>
    <s v="c"/>
    <x v="82"/>
    <x v="1"/>
    <n v="58.954999999999991"/>
    <n v="45.349999999999994"/>
    <n v="2"/>
    <n v="11.7"/>
    <m/>
    <m/>
    <m/>
    <m/>
    <n v="2"/>
    <n v="10.8"/>
    <n v="2"/>
    <n v="11.8"/>
    <n v="2"/>
    <n v="11.05"/>
  </r>
  <r>
    <s v="F61"/>
    <x v="1"/>
    <n v="2"/>
    <s v="c"/>
    <x v="83"/>
    <x v="1"/>
    <n v="58.629999999999995"/>
    <n v="45.099999999999994"/>
    <n v="2"/>
    <n v="10.7"/>
    <m/>
    <m/>
    <m/>
    <m/>
    <n v="2"/>
    <n v="11.05"/>
    <n v="2"/>
    <n v="11.9"/>
    <n v="2"/>
    <n v="11.45"/>
  </r>
  <r>
    <s v="E27"/>
    <x v="1"/>
    <n v="2"/>
    <s v="d"/>
    <x v="84"/>
    <x v="3"/>
    <n v="58.240000000000009"/>
    <n v="44.800000000000004"/>
    <n v="2"/>
    <n v="10.9"/>
    <m/>
    <m/>
    <m/>
    <m/>
    <n v="2"/>
    <n v="11.25"/>
    <n v="2"/>
    <n v="11.3"/>
    <n v="2"/>
    <n v="11.35"/>
  </r>
  <r>
    <s v="F62"/>
    <x v="1"/>
    <n v="2"/>
    <s v="c"/>
    <x v="85"/>
    <x v="1"/>
    <n v="58.175000000000004"/>
    <n v="44.75"/>
    <n v="2"/>
    <n v="11.2"/>
    <m/>
    <m/>
    <m/>
    <m/>
    <n v="2"/>
    <n v="10.85"/>
    <n v="2"/>
    <n v="11.5"/>
    <n v="2"/>
    <n v="11.2"/>
  </r>
  <r>
    <s v="G2"/>
    <x v="1"/>
    <n v="2"/>
    <s v="a"/>
    <x v="86"/>
    <x v="7"/>
    <n v="57.655000000000001"/>
    <n v="44.35"/>
    <n v="2"/>
    <n v="10.5"/>
    <m/>
    <m/>
    <m/>
    <m/>
    <n v="2"/>
    <n v="11.1"/>
    <n v="2"/>
    <n v="11.4"/>
    <n v="2"/>
    <n v="11.35"/>
  </r>
  <r>
    <s v="F34"/>
    <x v="1"/>
    <n v="2"/>
    <s v="c"/>
    <x v="87"/>
    <x v="1"/>
    <n v="57.070000000000007"/>
    <n v="43.900000000000006"/>
    <n v="2"/>
    <n v="11"/>
    <m/>
    <m/>
    <m/>
    <m/>
    <n v="2"/>
    <n v="10.65"/>
    <n v="2"/>
    <n v="11.8"/>
    <n v="2"/>
    <n v="10.45"/>
  </r>
  <r>
    <s v="G4"/>
    <x v="1"/>
    <s v="P"/>
    <m/>
    <x v="88"/>
    <x v="7"/>
    <n v="0"/>
    <n v="0"/>
    <m/>
    <m/>
    <m/>
    <m/>
    <m/>
    <m/>
    <m/>
    <m/>
    <m/>
    <m/>
    <m/>
    <m/>
  </r>
  <r>
    <s v="E19"/>
    <x v="1"/>
    <n v="2"/>
    <s v="d"/>
    <x v="89"/>
    <x v="3"/>
    <n v="56.94"/>
    <n v="43.8"/>
    <n v="2"/>
    <n v="11.5"/>
    <m/>
    <m/>
    <m/>
    <m/>
    <n v="2"/>
    <n v="10.9"/>
    <n v="2"/>
    <n v="10.4"/>
    <n v="2"/>
    <n v="11"/>
  </r>
  <r>
    <s v="J32"/>
    <x v="0"/>
    <n v="3"/>
    <s v="e"/>
    <x v="90"/>
    <x v="0"/>
    <n v="65.099999999999994"/>
    <n v="65.099999999999994"/>
    <n v="3"/>
    <n v="11.3"/>
    <n v="2"/>
    <n v="9"/>
    <n v="2"/>
    <n v="10.199999999999999"/>
    <n v="3"/>
    <n v="12.05"/>
    <n v="3"/>
    <n v="12.3"/>
    <n v="1"/>
    <n v="10.25"/>
  </r>
  <r>
    <s v="A27"/>
    <x v="1"/>
    <n v="2"/>
    <s v="b"/>
    <x v="91"/>
    <x v="2"/>
    <n v="56.81"/>
    <n v="43.7"/>
    <n v="2"/>
    <n v="11.3"/>
    <m/>
    <m/>
    <m/>
    <m/>
    <n v="2"/>
    <n v="10.75"/>
    <n v="2"/>
    <n v="10.9"/>
    <n v="2"/>
    <n v="10.75"/>
  </r>
  <r>
    <s v="L5"/>
    <x v="1"/>
    <n v="2"/>
    <s v="c"/>
    <x v="92"/>
    <x v="4"/>
    <n v="56.745000000000012"/>
    <n v="43.650000000000006"/>
    <n v="2"/>
    <n v="10.6"/>
    <m/>
    <m/>
    <m/>
    <m/>
    <n v="2"/>
    <n v="10.65"/>
    <n v="2"/>
    <n v="11.1"/>
    <n v="2"/>
    <n v="11.3"/>
  </r>
  <r>
    <s v="F8"/>
    <x v="0"/>
    <n v="2"/>
    <s v="a"/>
    <x v="93"/>
    <x v="1"/>
    <n v="60.900000000000006"/>
    <n v="60.900000000000006"/>
    <n v="2"/>
    <n v="11.5"/>
    <n v="2"/>
    <n v="6.3"/>
    <n v="2"/>
    <n v="9.9499999999999993"/>
    <n v="3"/>
    <n v="11.45"/>
    <n v="3"/>
    <n v="11.1"/>
    <n v="2"/>
    <n v="10.6"/>
  </r>
  <r>
    <s v="E10"/>
    <x v="0"/>
    <n v="1"/>
    <s v="a"/>
    <x v="94"/>
    <x v="3"/>
    <n v="58.95"/>
    <n v="58.95"/>
    <n v="1"/>
    <n v="8.9"/>
    <n v="1"/>
    <n v="8.75"/>
    <n v="1"/>
    <n v="9.8000000000000007"/>
    <n v="3"/>
    <n v="11.15"/>
    <n v="1"/>
    <n v="10.75"/>
    <n v="1"/>
    <n v="9.6"/>
  </r>
  <r>
    <s v="J34"/>
    <x v="0"/>
    <n v="1"/>
    <s v="a"/>
    <x v="95"/>
    <x v="0"/>
    <n v="58.949999999999996"/>
    <n v="58.949999999999996"/>
    <n v="2"/>
    <n v="10"/>
    <n v="1"/>
    <n v="8.85"/>
    <n v="1"/>
    <n v="9.6999999999999993"/>
    <n v="2"/>
    <n v="11.05"/>
    <n v="1"/>
    <n v="10.45"/>
    <n v="1"/>
    <n v="8.9"/>
  </r>
  <r>
    <s v="E6"/>
    <x v="0"/>
    <n v="3"/>
    <s v="e"/>
    <x v="96"/>
    <x v="3"/>
    <n v="58.850000000000009"/>
    <n v="58.850000000000009"/>
    <n v="3"/>
    <n v="10"/>
    <n v="3"/>
    <n v="6.35"/>
    <n v="2"/>
    <n v="10.75"/>
    <n v="4"/>
    <n v="13.3"/>
    <n v="4"/>
    <n v="6.7"/>
    <n v="3"/>
    <n v="11.75"/>
  </r>
  <r>
    <s v="A29"/>
    <x v="1"/>
    <n v="2"/>
    <s v="b"/>
    <x v="97"/>
    <x v="2"/>
    <n v="56.485000000000007"/>
    <n v="43.45"/>
    <n v="2"/>
    <n v="11.1"/>
    <m/>
    <m/>
    <m/>
    <m/>
    <n v="2"/>
    <n v="10.3"/>
    <n v="2"/>
    <n v="11"/>
    <n v="2"/>
    <n v="11.05"/>
  </r>
  <r>
    <s v="F47"/>
    <x v="1"/>
    <n v="2"/>
    <s v="c"/>
    <x v="98"/>
    <x v="1"/>
    <n v="56.355000000000011"/>
    <n v="43.350000000000009"/>
    <n v="2"/>
    <n v="10.4"/>
    <m/>
    <m/>
    <m/>
    <m/>
    <n v="2"/>
    <n v="10.55"/>
    <n v="2"/>
    <n v="11.1"/>
    <n v="2"/>
    <n v="11.3"/>
  </r>
  <r>
    <s v="A14"/>
    <x v="1"/>
    <n v="2"/>
    <s v="b"/>
    <x v="99"/>
    <x v="2"/>
    <n v="56.160000000000004"/>
    <n v="43.2"/>
    <n v="2"/>
    <n v="10.5"/>
    <m/>
    <m/>
    <m/>
    <m/>
    <n v="2"/>
    <n v="10.199999999999999"/>
    <n v="2"/>
    <n v="11.4"/>
    <n v="2"/>
    <n v="11.1"/>
  </r>
  <r>
    <s v="F36"/>
    <x v="1"/>
    <s v="M"/>
    <m/>
    <x v="100"/>
    <x v="1"/>
    <n v="0"/>
    <n v="0"/>
    <m/>
    <m/>
    <m/>
    <m/>
    <m/>
    <m/>
    <m/>
    <m/>
    <m/>
    <m/>
    <m/>
    <m/>
  </r>
  <r>
    <s v="R11"/>
    <x v="1"/>
    <n v="2"/>
    <s v="d"/>
    <x v="101"/>
    <x v="6"/>
    <n v="56.03"/>
    <n v="43.1"/>
    <n v="2"/>
    <n v="10.9"/>
    <m/>
    <m/>
    <m/>
    <m/>
    <n v="2"/>
    <n v="10.35"/>
    <n v="2"/>
    <n v="11.1"/>
    <n v="2"/>
    <n v="10.75"/>
  </r>
  <r>
    <s v="F46"/>
    <x v="1"/>
    <s v="M"/>
    <m/>
    <x v="102"/>
    <x v="1"/>
    <n v="0"/>
    <n v="0"/>
    <m/>
    <m/>
    <m/>
    <m/>
    <m/>
    <m/>
    <m/>
    <m/>
    <m/>
    <m/>
    <m/>
    <m/>
  </r>
  <r>
    <s v="R6"/>
    <x v="1"/>
    <n v="2"/>
    <s v="d"/>
    <x v="103"/>
    <x v="6"/>
    <n v="55.575000000000003"/>
    <n v="42.75"/>
    <n v="2"/>
    <n v="10.7"/>
    <m/>
    <m/>
    <m/>
    <m/>
    <n v="2"/>
    <n v="10.35"/>
    <n v="2"/>
    <n v="10.95"/>
    <n v="2"/>
    <n v="10.75"/>
  </r>
  <r>
    <s v="F50"/>
    <x v="1"/>
    <s v="M"/>
    <m/>
    <x v="104"/>
    <x v="1"/>
    <n v="0"/>
    <n v="0"/>
    <m/>
    <m/>
    <m/>
    <m/>
    <m/>
    <m/>
    <m/>
    <m/>
    <m/>
    <m/>
    <m/>
    <m/>
  </r>
  <r>
    <s v="L7"/>
    <x v="1"/>
    <n v="2"/>
    <s v="c"/>
    <x v="105"/>
    <x v="4"/>
    <n v="55.575000000000003"/>
    <n v="42.75"/>
    <n v="2"/>
    <n v="9.6999999999999993"/>
    <m/>
    <m/>
    <m/>
    <m/>
    <n v="2"/>
    <n v="10.3"/>
    <n v="2"/>
    <n v="11.4"/>
    <n v="2"/>
    <n v="11.35"/>
  </r>
  <r>
    <s v="L12"/>
    <x v="1"/>
    <n v="2"/>
    <s v="c"/>
    <x v="106"/>
    <x v="4"/>
    <n v="55.510000000000005"/>
    <n v="42.7"/>
    <n v="2"/>
    <n v="9.9"/>
    <m/>
    <m/>
    <m/>
    <m/>
    <n v="2"/>
    <n v="10.6"/>
    <n v="2"/>
    <n v="10.9"/>
    <n v="2"/>
    <n v="11.3"/>
  </r>
  <r>
    <s v="A30"/>
    <x v="1"/>
    <n v="2"/>
    <s v="b"/>
    <x v="107"/>
    <x v="2"/>
    <n v="55.25"/>
    <n v="42.5"/>
    <n v="2"/>
    <n v="10.199999999999999"/>
    <m/>
    <m/>
    <m/>
    <m/>
    <n v="2"/>
    <n v="10.1"/>
    <n v="2"/>
    <n v="11.45"/>
    <n v="2"/>
    <n v="10.75"/>
  </r>
  <r>
    <s v="C9"/>
    <x v="1"/>
    <n v="2"/>
    <s v="b"/>
    <x v="108"/>
    <x v="9"/>
    <n v="55.054999999999993"/>
    <n v="42.349999999999994"/>
    <n v="2"/>
    <n v="10.9"/>
    <m/>
    <m/>
    <m/>
    <m/>
    <n v="2"/>
    <n v="10.7"/>
    <n v="2"/>
    <n v="10.7"/>
    <n v="2"/>
    <n v="10.050000000000001"/>
  </r>
  <r>
    <s v="A35"/>
    <x v="1"/>
    <n v="2"/>
    <s v="b"/>
    <x v="109"/>
    <x v="2"/>
    <n v="54.860000000000007"/>
    <n v="42.2"/>
    <n v="2"/>
    <n v="10.7"/>
    <m/>
    <m/>
    <m/>
    <m/>
    <n v="2"/>
    <n v="10.199999999999999"/>
    <n v="2"/>
    <n v="10.5"/>
    <n v="2"/>
    <n v="10.8"/>
  </r>
  <r>
    <s v="U8"/>
    <x v="1"/>
    <n v="2"/>
    <s v="a"/>
    <x v="110"/>
    <x v="5"/>
    <n v="54.860000000000007"/>
    <n v="42.2"/>
    <n v="2"/>
    <n v="10.199999999999999"/>
    <m/>
    <m/>
    <m/>
    <m/>
    <n v="2"/>
    <n v="11.15"/>
    <n v="2"/>
    <n v="10.25"/>
    <n v="2"/>
    <n v="10.6"/>
  </r>
  <r>
    <s v="R13"/>
    <x v="1"/>
    <n v="2"/>
    <s v="d"/>
    <x v="111"/>
    <x v="6"/>
    <n v="54.795000000000009"/>
    <n v="42.150000000000006"/>
    <n v="2"/>
    <n v="10.6"/>
    <m/>
    <m/>
    <m/>
    <m/>
    <n v="2"/>
    <n v="10.5"/>
    <n v="2"/>
    <n v="10.5"/>
    <n v="2"/>
    <n v="10.55"/>
  </r>
  <r>
    <s v="U1"/>
    <x v="1"/>
    <n v="2"/>
    <s v="a"/>
    <x v="112"/>
    <x v="5"/>
    <n v="54.339999999999996"/>
    <n v="41.8"/>
    <n v="2"/>
    <n v="10"/>
    <m/>
    <m/>
    <m/>
    <m/>
    <n v="2"/>
    <n v="11.25"/>
    <n v="2"/>
    <n v="9.6999999999999993"/>
    <n v="2"/>
    <n v="10.85"/>
  </r>
  <r>
    <s v="F37"/>
    <x v="1"/>
    <s v="PS"/>
    <m/>
    <x v="113"/>
    <x v="1"/>
    <n v="0"/>
    <n v="0"/>
    <m/>
    <m/>
    <m/>
    <m/>
    <m/>
    <m/>
    <m/>
    <m/>
    <m/>
    <m/>
    <m/>
    <m/>
  </r>
  <r>
    <s v="G3"/>
    <x v="1"/>
    <s v="P"/>
    <m/>
    <x v="114"/>
    <x v="7"/>
    <n v="0"/>
    <n v="0"/>
    <m/>
    <m/>
    <m/>
    <m/>
    <m/>
    <m/>
    <m/>
    <m/>
    <m/>
    <m/>
    <m/>
    <m/>
  </r>
  <r>
    <s v="C1"/>
    <x v="1"/>
    <n v="1"/>
    <s v="a"/>
    <x v="115"/>
    <x v="9"/>
    <n v="54.210000000000008"/>
    <n v="41.7"/>
    <n v="1"/>
    <n v="10.6"/>
    <m/>
    <m/>
    <m/>
    <m/>
    <n v="1"/>
    <n v="10.5"/>
    <n v="1"/>
    <n v="10.199999999999999"/>
    <n v="1"/>
    <n v="10.4"/>
  </r>
  <r>
    <s v="S27"/>
    <x v="1"/>
    <s v="C"/>
    <m/>
    <x v="116"/>
    <x v="10"/>
    <n v="0"/>
    <n v="0"/>
    <m/>
    <m/>
    <m/>
    <m/>
    <m/>
    <m/>
    <m/>
    <m/>
    <m/>
    <m/>
    <m/>
    <m/>
  </r>
  <r>
    <s v="S22"/>
    <x v="1"/>
    <s v="M"/>
    <m/>
    <x v="117"/>
    <x v="10"/>
    <m/>
    <m/>
    <m/>
    <m/>
    <m/>
    <m/>
    <m/>
    <m/>
    <m/>
    <m/>
    <m/>
    <m/>
    <m/>
    <m/>
  </r>
  <r>
    <s v="S24"/>
    <x v="1"/>
    <s v="M"/>
    <m/>
    <x v="118"/>
    <x v="10"/>
    <m/>
    <m/>
    <m/>
    <m/>
    <m/>
    <m/>
    <m/>
    <m/>
    <m/>
    <m/>
    <m/>
    <m/>
    <m/>
    <m/>
  </r>
  <r>
    <s v="S25"/>
    <x v="1"/>
    <s v="M"/>
    <m/>
    <x v="119"/>
    <x v="10"/>
    <m/>
    <m/>
    <m/>
    <m/>
    <m/>
    <m/>
    <m/>
    <m/>
    <m/>
    <m/>
    <m/>
    <m/>
    <m/>
    <m/>
  </r>
  <r>
    <s v="S17"/>
    <x v="1"/>
    <s v="M"/>
    <m/>
    <x v="120"/>
    <x v="10"/>
    <m/>
    <m/>
    <m/>
    <m/>
    <m/>
    <m/>
    <m/>
    <m/>
    <m/>
    <m/>
    <m/>
    <m/>
    <m/>
    <m/>
  </r>
  <r>
    <s v="S18"/>
    <x v="1"/>
    <s v="M"/>
    <m/>
    <x v="121"/>
    <x v="10"/>
    <m/>
    <m/>
    <m/>
    <m/>
    <m/>
    <m/>
    <m/>
    <m/>
    <m/>
    <m/>
    <m/>
    <m/>
    <m/>
    <m/>
  </r>
  <r>
    <s v="S20"/>
    <x v="1"/>
    <s v="M"/>
    <m/>
    <x v="122"/>
    <x v="10"/>
    <m/>
    <m/>
    <m/>
    <m/>
    <m/>
    <m/>
    <m/>
    <m/>
    <m/>
    <m/>
    <m/>
    <m/>
    <m/>
    <m/>
  </r>
  <r>
    <s v="S28"/>
    <x v="1"/>
    <s v="M"/>
    <m/>
    <x v="123"/>
    <x v="10"/>
    <m/>
    <m/>
    <m/>
    <m/>
    <m/>
    <m/>
    <m/>
    <m/>
    <m/>
    <m/>
    <m/>
    <m/>
    <m/>
    <m/>
  </r>
  <r>
    <s v="S26"/>
    <x v="1"/>
    <s v="M"/>
    <m/>
    <x v="124"/>
    <x v="10"/>
    <m/>
    <m/>
    <m/>
    <m/>
    <m/>
    <m/>
    <m/>
    <m/>
    <m/>
    <m/>
    <m/>
    <m/>
    <m/>
    <m/>
  </r>
  <r>
    <s v="S19"/>
    <x v="1"/>
    <s v="B"/>
    <m/>
    <x v="125"/>
    <x v="10"/>
    <n v="0"/>
    <n v="0"/>
    <m/>
    <m/>
    <m/>
    <m/>
    <m/>
    <m/>
    <m/>
    <m/>
    <m/>
    <m/>
    <m/>
    <m/>
  </r>
  <r>
    <s v="S21"/>
    <x v="1"/>
    <s v="B"/>
    <m/>
    <x v="126"/>
    <x v="10"/>
    <n v="0"/>
    <n v="0"/>
    <m/>
    <m/>
    <m/>
    <m/>
    <m/>
    <m/>
    <m/>
    <m/>
    <m/>
    <m/>
    <m/>
    <m/>
  </r>
  <r>
    <s v="S23"/>
    <x v="1"/>
    <s v="B"/>
    <m/>
    <x v="127"/>
    <x v="10"/>
    <n v="0"/>
    <n v="0"/>
    <m/>
    <m/>
    <m/>
    <m/>
    <m/>
    <m/>
    <m/>
    <m/>
    <m/>
    <m/>
    <m/>
    <m/>
  </r>
  <r>
    <s v="U17"/>
    <x v="1"/>
    <s v="M"/>
    <m/>
    <x v="128"/>
    <x v="5"/>
    <m/>
    <m/>
    <m/>
    <m/>
    <m/>
    <m/>
    <m/>
    <m/>
    <m/>
    <m/>
    <m/>
    <m/>
    <m/>
    <m/>
  </r>
  <r>
    <s v="U15"/>
    <x v="1"/>
    <s v="M"/>
    <m/>
    <x v="129"/>
    <x v="5"/>
    <m/>
    <m/>
    <m/>
    <m/>
    <m/>
    <m/>
    <m/>
    <m/>
    <m/>
    <m/>
    <m/>
    <m/>
    <m/>
    <m/>
  </r>
  <r>
    <s v="L8"/>
    <x v="1"/>
    <n v="2"/>
    <s v="c"/>
    <x v="130"/>
    <x v="4"/>
    <n v="54.210000000000008"/>
    <n v="41.7"/>
    <n v="2"/>
    <n v="9.6"/>
    <m/>
    <m/>
    <m/>
    <m/>
    <n v="2"/>
    <n v="9.35"/>
    <n v="2"/>
    <n v="11.5"/>
    <n v="2"/>
    <n v="11.25"/>
  </r>
  <r>
    <s v="U16"/>
    <x v="1"/>
    <n v="2"/>
    <s v="a"/>
    <x v="131"/>
    <x v="5"/>
    <n v="53.69"/>
    <n v="41.3"/>
    <n v="2"/>
    <n v="9.6"/>
    <m/>
    <m/>
    <m/>
    <m/>
    <n v="2"/>
    <n v="10.55"/>
    <n v="2"/>
    <n v="10.45"/>
    <n v="2"/>
    <n v="10.7"/>
  </r>
  <r>
    <s v="U2"/>
    <x v="1"/>
    <n v="2"/>
    <s v="a"/>
    <x v="132"/>
    <x v="5"/>
    <n v="53.365000000000009"/>
    <n v="41.050000000000004"/>
    <n v="2"/>
    <n v="9.9"/>
    <m/>
    <m/>
    <m/>
    <m/>
    <n v="2"/>
    <n v="10.7"/>
    <n v="2"/>
    <n v="10.1"/>
    <n v="2"/>
    <n v="10.35"/>
  </r>
  <r>
    <s v="E23"/>
    <x v="1"/>
    <n v="1"/>
    <s v="a"/>
    <x v="133"/>
    <x v="3"/>
    <n v="53.300000000000004"/>
    <n v="41"/>
    <n v="1"/>
    <n v="10.1"/>
    <m/>
    <m/>
    <m/>
    <m/>
    <n v="1"/>
    <n v="10.45"/>
    <n v="1"/>
    <n v="10.5"/>
    <n v="1"/>
    <n v="9.9499999999999993"/>
  </r>
  <r>
    <s v="F63"/>
    <x v="1"/>
    <n v="1"/>
    <s v="c"/>
    <x v="134"/>
    <x v="1"/>
    <n v="53.300000000000004"/>
    <n v="41"/>
    <n v="1"/>
    <n v="10.1"/>
    <m/>
    <m/>
    <m/>
    <m/>
    <n v="1"/>
    <n v="10.25"/>
    <n v="1"/>
    <n v="10.6"/>
    <n v="1"/>
    <n v="10.050000000000001"/>
  </r>
  <r>
    <s v="U14"/>
    <x v="1"/>
    <n v="2"/>
    <s v="a"/>
    <x v="135"/>
    <x v="5"/>
    <n v="53.234999999999999"/>
    <n v="40.949999999999996"/>
    <n v="2"/>
    <n v="10.1"/>
    <m/>
    <m/>
    <m/>
    <m/>
    <n v="2"/>
    <n v="10.7"/>
    <n v="2"/>
    <n v="9.9"/>
    <n v="2"/>
    <n v="10.25"/>
  </r>
  <r>
    <s v="J26"/>
    <x v="1"/>
    <n v="2"/>
    <s v="a"/>
    <x v="136"/>
    <x v="0"/>
    <n v="52.260000000000005"/>
    <n v="40.200000000000003"/>
    <n v="2"/>
    <n v="6.9"/>
    <m/>
    <m/>
    <m/>
    <m/>
    <n v="2"/>
    <n v="10.85"/>
    <n v="2"/>
    <n v="11.55"/>
    <n v="2"/>
    <n v="10.9"/>
  </r>
  <r>
    <s v="L12"/>
    <x v="1"/>
    <s v="P"/>
    <m/>
    <x v="106"/>
    <x v="4"/>
    <n v="0"/>
    <n v="0"/>
    <m/>
    <m/>
    <m/>
    <m/>
    <m/>
    <m/>
    <m/>
    <m/>
    <m/>
    <m/>
    <m/>
    <m/>
  </r>
  <r>
    <s v="U6"/>
    <x v="1"/>
    <n v="2"/>
    <s v="a"/>
    <x v="137"/>
    <x v="5"/>
    <n v="52.13"/>
    <n v="40.1"/>
    <n v="2"/>
    <n v="9.3000000000000007"/>
    <m/>
    <m/>
    <m/>
    <m/>
    <n v="2"/>
    <n v="11.05"/>
    <n v="2"/>
    <n v="9.9499999999999993"/>
    <n v="2"/>
    <n v="9.8000000000000007"/>
  </r>
  <r>
    <s v="F51"/>
    <x v="1"/>
    <n v="1"/>
    <s v="c"/>
    <x v="138"/>
    <x v="1"/>
    <n v="52.129999999999995"/>
    <n v="40.099999999999994"/>
    <n v="1"/>
    <n v="10.1"/>
    <m/>
    <m/>
    <m/>
    <m/>
    <n v="1"/>
    <n v="10.199999999999999"/>
    <n v="1"/>
    <n v="10.1"/>
    <n v="1"/>
    <n v="9.6999999999999993"/>
  </r>
  <r>
    <s v="H4"/>
    <x v="1"/>
    <s v="P"/>
    <m/>
    <x v="139"/>
    <x v="8"/>
    <n v="0"/>
    <n v="0"/>
    <m/>
    <m/>
    <m/>
    <m/>
    <m/>
    <m/>
    <m/>
    <m/>
    <m/>
    <m/>
    <m/>
    <m/>
  </r>
  <r>
    <s v="A31"/>
    <x v="1"/>
    <n v="2"/>
    <s v="b"/>
    <x v="140"/>
    <x v="2"/>
    <n v="51.935000000000002"/>
    <n v="39.950000000000003"/>
    <n v="2"/>
    <n v="9"/>
    <m/>
    <m/>
    <m/>
    <m/>
    <n v="2"/>
    <n v="10.15"/>
    <n v="2"/>
    <n v="10.55"/>
    <n v="2"/>
    <n v="10.25"/>
  </r>
  <r>
    <s v="C6"/>
    <x v="1"/>
    <n v="1"/>
    <s v="a"/>
    <x v="141"/>
    <x v="9"/>
    <n v="51.480000000000004"/>
    <n v="39.6"/>
    <n v="1"/>
    <n v="10.5"/>
    <m/>
    <m/>
    <m/>
    <m/>
    <n v="1"/>
    <n v="9.85"/>
    <n v="1"/>
    <n v="10.199999999999999"/>
    <n v="1"/>
    <n v="9.0500000000000007"/>
  </r>
  <r>
    <s v="C4"/>
    <x v="1"/>
    <s v="P"/>
    <m/>
    <x v="142"/>
    <x v="9"/>
    <n v="0"/>
    <n v="0"/>
    <m/>
    <m/>
    <m/>
    <m/>
    <m/>
    <m/>
    <m/>
    <m/>
    <m/>
    <m/>
    <m/>
    <m/>
  </r>
  <r>
    <s v="F32"/>
    <x v="1"/>
    <n v="1"/>
    <s v="c"/>
    <x v="143"/>
    <x v="1"/>
    <n v="50.89500000000001"/>
    <n v="39.150000000000006"/>
    <n v="1"/>
    <n v="10"/>
    <m/>
    <m/>
    <m/>
    <m/>
    <n v="1"/>
    <n v="10.1"/>
    <n v="1"/>
    <n v="10"/>
    <n v="1"/>
    <n v="9.0500000000000007"/>
  </r>
  <r>
    <s v="F12"/>
    <x v="0"/>
    <n v="4"/>
    <s v="f"/>
    <x v="144"/>
    <x v="1"/>
    <n v="57.650000000000006"/>
    <n v="57.650000000000006"/>
    <n v="2"/>
    <n v="11.2"/>
    <n v="2"/>
    <n v="6.5"/>
    <n v="1"/>
    <n v="9.4"/>
    <n v="4"/>
    <n v="12.05"/>
    <n v="4"/>
    <n v="6.9"/>
    <n v="3"/>
    <n v="11.6"/>
  </r>
  <r>
    <m/>
    <x v="2"/>
    <m/>
    <m/>
    <x v="145"/>
    <x v="11"/>
    <n v="0"/>
    <n v="0"/>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s v="E33"/>
    <x v="1"/>
    <n v="1"/>
    <s v="a"/>
    <x v="146"/>
    <x v="3"/>
    <n v="50.31"/>
    <n v="38.700000000000003"/>
    <n v="1"/>
    <n v="9.6"/>
    <m/>
    <m/>
    <m/>
    <m/>
    <n v="1"/>
    <n v="9.75"/>
    <n v="1"/>
    <n v="10.5"/>
    <n v="1"/>
    <n v="8.85"/>
  </r>
  <r>
    <s v="A37"/>
    <x v="1"/>
    <n v="1"/>
    <s v="b"/>
    <x v="147"/>
    <x v="2"/>
    <n v="50.180000000000007"/>
    <n v="38.6"/>
    <n v="1"/>
    <n v="10"/>
    <m/>
    <m/>
    <m/>
    <m/>
    <n v="1"/>
    <n v="10.1"/>
    <n v="1"/>
    <n v="10.1"/>
    <n v="1"/>
    <n v="8.4"/>
  </r>
  <r>
    <s v="E28"/>
    <x v="1"/>
    <n v="1"/>
    <s v="a"/>
    <x v="148"/>
    <x v="3"/>
    <n v="50.180000000000007"/>
    <n v="38.6"/>
    <n v="1"/>
    <n v="9.6999999999999993"/>
    <m/>
    <m/>
    <m/>
    <m/>
    <n v="1"/>
    <n v="9.4499999999999993"/>
    <n v="1"/>
    <n v="10.1"/>
    <n v="1"/>
    <n v="9.35"/>
  </r>
  <r>
    <s v="C2"/>
    <x v="1"/>
    <n v="1"/>
    <s v="a"/>
    <x v="149"/>
    <x v="9"/>
    <n v="49.335000000000008"/>
    <n v="37.950000000000003"/>
    <n v="1"/>
    <n v="9.9"/>
    <m/>
    <m/>
    <m/>
    <m/>
    <n v="1"/>
    <n v="9"/>
    <n v="1"/>
    <n v="9.8000000000000007"/>
    <n v="1"/>
    <n v="9.25"/>
  </r>
  <r>
    <s v="U5"/>
    <x v="1"/>
    <n v="1"/>
    <s v="d"/>
    <x v="150"/>
    <x v="5"/>
    <n v="49.205000000000005"/>
    <n v="37.85"/>
    <n v="1"/>
    <n v="10.1"/>
    <m/>
    <m/>
    <m/>
    <m/>
    <n v="1"/>
    <n v="9.6"/>
    <n v="1"/>
    <n v="10"/>
    <n v="1"/>
    <n v="8.15"/>
  </r>
  <r>
    <s v="A21"/>
    <x v="1"/>
    <n v="1"/>
    <s v="b"/>
    <x v="151"/>
    <x v="2"/>
    <n v="48.814999999999998"/>
    <n v="37.549999999999997"/>
    <n v="1"/>
    <n v="9.1"/>
    <m/>
    <m/>
    <m/>
    <m/>
    <n v="1"/>
    <n v="9.9"/>
    <n v="1"/>
    <n v="10.3"/>
    <n v="1"/>
    <n v="8.25"/>
  </r>
  <r>
    <s v="C7"/>
    <x v="1"/>
    <n v="2"/>
    <s v="b"/>
    <x v="152"/>
    <x v="9"/>
    <n v="48.164999999999999"/>
    <n v="37.049999999999997"/>
    <n v="2"/>
    <n v="9.5"/>
    <m/>
    <m/>
    <m/>
    <m/>
    <n v="2"/>
    <n v="6.55"/>
    <n v="2"/>
    <n v="10.75"/>
    <n v="2"/>
    <n v="10.25"/>
  </r>
  <r>
    <s v="H4"/>
    <x v="1"/>
    <n v="2"/>
    <s v="a"/>
    <x v="153"/>
    <x v="8"/>
    <n v="47.385000000000005"/>
    <n v="36.450000000000003"/>
    <n v="2"/>
    <n v="9.3000000000000007"/>
    <m/>
    <m/>
    <m/>
    <m/>
    <n v="2"/>
    <n v="10.7"/>
    <n v="2"/>
    <n v="10.45"/>
    <n v="2"/>
    <n v="6"/>
  </r>
  <r>
    <s v="A17"/>
    <x v="1"/>
    <n v="1"/>
    <s v="b"/>
    <x v="154"/>
    <x v="2"/>
    <n v="46.28"/>
    <n v="35.6"/>
    <n v="1"/>
    <n v="9.5"/>
    <m/>
    <m/>
    <m/>
    <m/>
    <n v="1"/>
    <n v="10.199999999999999"/>
    <n v="1"/>
    <n v="10.199999999999999"/>
    <n v="1"/>
    <n v="5.7"/>
  </r>
  <r>
    <s v="L9"/>
    <x v="1"/>
    <s v="M"/>
    <m/>
    <x v="155"/>
    <x v="4"/>
    <n v="0"/>
    <n v="0"/>
    <m/>
    <m/>
    <m/>
    <m/>
    <m/>
    <m/>
    <m/>
    <m/>
    <m/>
    <m/>
    <m/>
    <m/>
  </r>
  <r>
    <s v="U10"/>
    <x v="1"/>
    <n v="1"/>
    <s v="d"/>
    <x v="156"/>
    <x v="5"/>
    <n v="44.720000000000006"/>
    <n v="34.400000000000006"/>
    <n v="1"/>
    <n v="8.4"/>
    <m/>
    <m/>
    <m/>
    <m/>
    <n v="1"/>
    <n v="9.65"/>
    <n v="1"/>
    <n v="9.9"/>
    <n v="1"/>
    <n v="6.45"/>
  </r>
  <r>
    <s v="U7"/>
    <x v="1"/>
    <n v="1"/>
    <s v="d"/>
    <x v="157"/>
    <x v="5"/>
    <n v="44.2"/>
    <n v="34"/>
    <n v="1"/>
    <n v="9"/>
    <m/>
    <m/>
    <m/>
    <m/>
    <n v="1"/>
    <n v="9.9"/>
    <n v="1"/>
    <n v="9.3000000000000007"/>
    <n v="1"/>
    <n v="5.8"/>
  </r>
  <r>
    <s v="C8"/>
    <x v="1"/>
    <s v="P"/>
    <m/>
    <x v="158"/>
    <x v="9"/>
    <n v="0"/>
    <n v="0"/>
    <m/>
    <m/>
    <m/>
    <m/>
    <m/>
    <m/>
    <m/>
    <m/>
    <m/>
    <m/>
    <m/>
    <m/>
  </r>
  <r>
    <s v="J25"/>
    <x v="1"/>
    <n v="1"/>
    <s v="c"/>
    <x v="159"/>
    <x v="0"/>
    <n v="43.550000000000004"/>
    <n v="33.5"/>
    <n v="1"/>
    <n v="9.3000000000000007"/>
    <m/>
    <m/>
    <m/>
    <m/>
    <n v="1"/>
    <n v="10.3"/>
    <n v="1"/>
    <n v="8.5"/>
    <n v="1"/>
    <n v="5.4"/>
  </r>
  <r>
    <s v="J21"/>
    <x v="1"/>
    <s v="B"/>
    <s v="i"/>
    <x v="160"/>
    <x v="0"/>
    <n v="33.450000000000003"/>
    <n v="33.450000000000003"/>
    <n v="3"/>
    <n v="0"/>
    <n v="3"/>
    <n v="0"/>
    <n v="3"/>
    <n v="12.3"/>
    <n v="3"/>
    <n v="11.05"/>
    <n v="3"/>
    <n v="10.1"/>
    <n v="2"/>
    <n v="0"/>
  </r>
  <r>
    <s v="U9"/>
    <x v="1"/>
    <n v="1"/>
    <s v="d"/>
    <x v="161"/>
    <x v="5"/>
    <n v="42.965000000000011"/>
    <n v="33.050000000000004"/>
    <n v="1"/>
    <n v="8.8000000000000007"/>
    <m/>
    <m/>
    <m/>
    <m/>
    <n v="1"/>
    <n v="9.9"/>
    <n v="1"/>
    <n v="9"/>
    <n v="1"/>
    <n v="5.35"/>
  </r>
  <r>
    <s v="L16"/>
    <x v="1"/>
    <s v="M"/>
    <m/>
    <x v="162"/>
    <x v="4"/>
    <n v="0"/>
    <n v="0"/>
    <m/>
    <m/>
    <m/>
    <m/>
    <m/>
    <m/>
    <m/>
    <m/>
    <m/>
    <m/>
    <m/>
    <m/>
  </r>
  <r>
    <s v="A24"/>
    <x v="1"/>
    <n v="2"/>
    <s v="b"/>
    <x v="163"/>
    <x v="2"/>
    <n v="42.510000000000005"/>
    <n v="32.700000000000003"/>
    <n v="2"/>
    <n v="10.6"/>
    <m/>
    <m/>
    <m/>
    <m/>
    <n v="2"/>
    <n v="0"/>
    <n v="2"/>
    <n v="11.4"/>
    <n v="2"/>
    <n v="10.7"/>
  </r>
  <r>
    <s v="H1"/>
    <x v="1"/>
    <s v="M"/>
    <m/>
    <x v="164"/>
    <x v="8"/>
    <n v="0"/>
    <n v="0"/>
    <m/>
    <m/>
    <m/>
    <m/>
    <m/>
    <m/>
    <m/>
    <m/>
    <m/>
    <m/>
    <m/>
    <m/>
  </r>
  <r>
    <s v="A15"/>
    <x v="1"/>
    <n v="1"/>
    <s v="b"/>
    <x v="165"/>
    <x v="2"/>
    <n v="41.925000000000004"/>
    <n v="32.25"/>
    <n v="1"/>
    <n v="8.8000000000000007"/>
    <m/>
    <m/>
    <m/>
    <m/>
    <n v="1"/>
    <n v="9.5500000000000007"/>
    <n v="1"/>
    <n v="9.1"/>
    <n v="1"/>
    <n v="4.8"/>
  </r>
  <r>
    <s v="C11"/>
    <x v="1"/>
    <s v="P"/>
    <m/>
    <x v="166"/>
    <x v="9"/>
    <n v="0"/>
    <n v="0"/>
    <m/>
    <m/>
    <m/>
    <m/>
    <m/>
    <m/>
    <m/>
    <m/>
    <m/>
    <m/>
    <m/>
    <m/>
  </r>
  <r>
    <s v="U3"/>
    <x v="1"/>
    <s v="P"/>
    <m/>
    <x v="167"/>
    <x v="5"/>
    <m/>
    <m/>
    <m/>
    <m/>
    <m/>
    <m/>
    <m/>
    <m/>
    <m/>
    <m/>
    <m/>
    <m/>
    <m/>
    <m/>
  </r>
  <r>
    <s v="R9"/>
    <x v="1"/>
    <n v="2"/>
    <s v="d"/>
    <x v="168"/>
    <x v="6"/>
    <n v="40.495000000000005"/>
    <n v="31.150000000000002"/>
    <n v="2"/>
    <n v="9.1999999999999993"/>
    <m/>
    <m/>
    <m/>
    <m/>
    <n v="2"/>
    <n v="0"/>
    <n v="2"/>
    <n v="11.15"/>
    <n v="2"/>
    <n v="10.8"/>
  </r>
  <r>
    <s v="A16"/>
    <x v="1"/>
    <n v="1"/>
    <s v="b"/>
    <x v="169"/>
    <x v="2"/>
    <n v="39.975000000000001"/>
    <n v="30.75"/>
    <n v="1"/>
    <n v="6.8"/>
    <m/>
    <m/>
    <m/>
    <m/>
    <n v="1"/>
    <n v="9.15"/>
    <n v="1"/>
    <n v="8.9"/>
    <n v="1"/>
    <n v="5.9"/>
  </r>
  <r>
    <s v="C3"/>
    <x v="1"/>
    <s v="M"/>
    <m/>
    <x v="170"/>
    <x v="9"/>
    <n v="0"/>
    <n v="0"/>
    <m/>
    <m/>
    <m/>
    <m/>
    <m/>
    <m/>
    <m/>
    <m/>
    <m/>
    <m/>
    <m/>
    <m/>
  </r>
  <r>
    <s v="A34"/>
    <x v="1"/>
    <n v="2"/>
    <s v="b"/>
    <x v="171"/>
    <x v="2"/>
    <n v="38.155000000000001"/>
    <n v="29.349999999999998"/>
    <n v="2"/>
    <n v="9.6"/>
    <m/>
    <m/>
    <m/>
    <m/>
    <n v="2"/>
    <n v="0"/>
    <n v="2"/>
    <n v="10.45"/>
    <n v="2"/>
    <n v="9.3000000000000007"/>
  </r>
  <r>
    <s v="C5"/>
    <x v="1"/>
    <s v="M"/>
    <m/>
    <x v="172"/>
    <x v="9"/>
    <n v="0"/>
    <n v="0"/>
    <m/>
    <m/>
    <m/>
    <m/>
    <m/>
    <m/>
    <m/>
    <m/>
    <m/>
    <m/>
    <m/>
    <m/>
  </r>
  <r>
    <s v="U11"/>
    <x v="1"/>
    <s v="P"/>
    <m/>
    <x v="173"/>
    <x v="5"/>
    <m/>
    <m/>
    <m/>
    <m/>
    <m/>
    <m/>
    <m/>
    <m/>
    <m/>
    <m/>
    <m/>
    <m/>
    <m/>
    <m/>
  </r>
  <r>
    <s v="R2"/>
    <x v="1"/>
    <n v="2"/>
    <s v="d"/>
    <x v="174"/>
    <x v="6"/>
    <n v="37.765000000000001"/>
    <n v="29.05"/>
    <n v="2"/>
    <n v="6.8"/>
    <m/>
    <m/>
    <m/>
    <m/>
    <n v="2"/>
    <n v="0"/>
    <n v="2"/>
    <n v="10.8"/>
    <n v="2"/>
    <n v="11.45"/>
  </r>
  <r>
    <s v="U12"/>
    <x v="1"/>
    <s v="P"/>
    <m/>
    <x v="175"/>
    <x v="5"/>
    <m/>
    <m/>
    <m/>
    <m/>
    <m/>
    <m/>
    <m/>
    <m/>
    <m/>
    <m/>
    <m/>
    <m/>
    <m/>
    <m/>
  </r>
  <r>
    <s v="C10"/>
    <x v="1"/>
    <s v="B"/>
    <m/>
    <x v="176"/>
    <x v="9"/>
    <n v="0"/>
    <n v="0"/>
    <m/>
    <m/>
    <m/>
    <m/>
    <m/>
    <m/>
    <m/>
    <m/>
    <m/>
    <m/>
    <m/>
    <m/>
  </r>
  <r>
    <s v="U19"/>
    <x v="1"/>
    <s v="P"/>
    <m/>
    <x v="177"/>
    <x v="5"/>
    <m/>
    <m/>
    <m/>
    <m/>
    <m/>
    <m/>
    <m/>
    <m/>
    <m/>
    <m/>
    <m/>
    <m/>
    <m/>
    <m/>
  </r>
  <r>
    <s v="C12"/>
    <x v="1"/>
    <s v="M"/>
    <m/>
    <x v="178"/>
    <x v="9"/>
    <n v="0"/>
    <n v="0"/>
    <m/>
    <m/>
    <m/>
    <m/>
    <m/>
    <m/>
    <m/>
    <m/>
    <m/>
    <m/>
    <m/>
    <m/>
  </r>
  <r>
    <m/>
    <x v="2"/>
    <m/>
    <m/>
    <x v="145"/>
    <x v="11"/>
    <n v="0"/>
    <n v="0"/>
    <m/>
    <m/>
    <m/>
    <m/>
    <m/>
    <m/>
    <m/>
    <m/>
    <m/>
    <m/>
    <m/>
    <m/>
  </r>
  <r>
    <m/>
    <x v="2"/>
    <m/>
    <m/>
    <x v="145"/>
    <x v="11"/>
    <n v="0"/>
    <n v="0"/>
    <m/>
    <m/>
    <m/>
    <m/>
    <m/>
    <m/>
    <m/>
    <m/>
    <m/>
    <m/>
    <n v="2"/>
    <m/>
  </r>
  <r>
    <m/>
    <x v="2"/>
    <m/>
    <m/>
    <x v="145"/>
    <x v="11"/>
    <n v="0"/>
    <n v="0"/>
    <m/>
    <m/>
    <m/>
    <m/>
    <m/>
    <m/>
    <m/>
    <m/>
    <m/>
    <m/>
    <m/>
    <m/>
  </r>
  <r>
    <m/>
    <x v="2"/>
    <m/>
    <m/>
    <x v="145"/>
    <x v="11"/>
    <n v="0"/>
    <n v="0"/>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r>
    <m/>
    <x v="2"/>
    <m/>
    <m/>
    <x v="145"/>
    <x v="11"/>
    <m/>
    <m/>
    <m/>
    <m/>
    <m/>
    <m/>
    <m/>
    <m/>
    <m/>
    <m/>
    <m/>
    <m/>
    <m/>
    <m/>
  </r>
</pivotCacheRecords>
</file>

<file path=xl/pivotCache/pivotCacheRecords3.xml><?xml version="1.0" encoding="utf-8"?>
<pivotCacheRecords xmlns="http://schemas.openxmlformats.org/spreadsheetml/2006/main" xmlns:r="http://schemas.openxmlformats.org/officeDocument/2006/relationships" count="212">
  <r>
    <s v="J38"/>
    <s v="A"/>
    <n v="5"/>
    <s v="b"/>
    <x v="0"/>
    <x v="0"/>
    <n v="83.2"/>
    <n v="83.2"/>
  </r>
  <r>
    <s v="F10"/>
    <s v="A"/>
    <n v="5"/>
    <s v="b"/>
    <x v="1"/>
    <x v="1"/>
    <n v="81.050000000000011"/>
    <n v="81.050000000000011"/>
  </r>
  <r>
    <s v="F19"/>
    <s v="A"/>
    <n v="5"/>
    <s v="b"/>
    <x v="2"/>
    <x v="1"/>
    <n v="79.8"/>
    <n v="79.8"/>
  </r>
  <r>
    <s v="A55"/>
    <s v="A"/>
    <n v="4"/>
    <s v="d"/>
    <x v="3"/>
    <x v="2"/>
    <n v="78.099999999999994"/>
    <n v="78.099999999999994"/>
  </r>
  <r>
    <s v="A48"/>
    <s v="A"/>
    <n v="4"/>
    <s v="d"/>
    <x v="4"/>
    <x v="2"/>
    <n v="76.650000000000006"/>
    <n v="76.650000000000006"/>
  </r>
  <r>
    <s v="A39"/>
    <s v="A"/>
    <n v="4"/>
    <s v="d"/>
    <x v="5"/>
    <x v="2"/>
    <n v="75.5"/>
    <n v="75.5"/>
  </r>
  <r>
    <s v="E17"/>
    <s v="A"/>
    <n v="4"/>
    <s v="f"/>
    <x v="6"/>
    <x v="3"/>
    <n v="75.149999999999991"/>
    <n v="75.149999999999991"/>
  </r>
  <r>
    <s v="F18"/>
    <s v="A"/>
    <n v="5"/>
    <s v="b"/>
    <x v="7"/>
    <x v="1"/>
    <n v="74.95"/>
    <n v="74.95"/>
  </r>
  <r>
    <s v="J43"/>
    <s v="A"/>
    <n v="4"/>
    <s v="f"/>
    <x v="8"/>
    <x v="0"/>
    <n v="74.849999999999994"/>
    <n v="74.849999999999994"/>
  </r>
  <r>
    <s v="J37"/>
    <s v="A"/>
    <n v="4"/>
    <s v="f"/>
    <x v="9"/>
    <x v="0"/>
    <n v="74.449999999999989"/>
    <n v="74.449999999999989"/>
  </r>
  <r>
    <s v="A46"/>
    <s v="A"/>
    <n v="4"/>
    <s v="d"/>
    <x v="10"/>
    <x v="2"/>
    <n v="73.75"/>
    <n v="73.75"/>
  </r>
  <r>
    <s v="A40"/>
    <s v="A"/>
    <n v="4"/>
    <s v="d"/>
    <x v="11"/>
    <x v="2"/>
    <n v="72.5"/>
    <n v="72.5"/>
  </r>
  <r>
    <s v="J33"/>
    <s v="A"/>
    <n v="4"/>
    <s v="f"/>
    <x v="12"/>
    <x v="0"/>
    <n v="72.25"/>
    <n v="72.25"/>
  </r>
  <r>
    <s v="A44"/>
    <s v="A"/>
    <n v="4"/>
    <s v="d"/>
    <x v="13"/>
    <x v="2"/>
    <n v="69.8"/>
    <n v="69.8"/>
  </r>
  <r>
    <s v="A42"/>
    <s v="A"/>
    <n v="3"/>
    <s v="c"/>
    <x v="14"/>
    <x v="2"/>
    <n v="69.499999999999986"/>
    <n v="69.499999999999986"/>
  </r>
  <r>
    <s v="A53"/>
    <s v="A"/>
    <n v="4"/>
    <s v="d"/>
    <x v="15"/>
    <x v="2"/>
    <n v="69.2"/>
    <n v="69.2"/>
  </r>
  <r>
    <s v="A51"/>
    <s v="A"/>
    <n v="3"/>
    <s v="c"/>
    <x v="16"/>
    <x v="2"/>
    <n v="67.800000000000011"/>
    <n v="67.800000000000011"/>
  </r>
  <r>
    <s v="A45"/>
    <s v="A"/>
    <n v="3"/>
    <s v="c"/>
    <x v="17"/>
    <x v="2"/>
    <n v="67.8"/>
    <n v="67.8"/>
  </r>
  <r>
    <s v="A41"/>
    <s v="A"/>
    <n v="3"/>
    <s v="c"/>
    <x v="18"/>
    <x v="2"/>
    <n v="65.900000000000006"/>
    <n v="65.900000000000006"/>
  </r>
  <r>
    <s v="A50"/>
    <s v="A"/>
    <n v="2"/>
    <s v="a"/>
    <x v="19"/>
    <x v="2"/>
    <n v="63.500000000000007"/>
    <n v="63.500000000000007"/>
  </r>
  <r>
    <s v="A52"/>
    <s v="A"/>
    <n v="2"/>
    <s v="a"/>
    <x v="20"/>
    <x v="2"/>
    <n v="61.399999999999991"/>
    <n v="61.399999999999991"/>
  </r>
  <r>
    <s v="A32"/>
    <s v="P"/>
    <s v="B"/>
    <s v="f"/>
    <x v="21"/>
    <x v="2"/>
    <n v="82.5"/>
    <n v="82.5"/>
  </r>
  <r>
    <s v="F39"/>
    <s v="P"/>
    <s v="M"/>
    <s v="f"/>
    <x v="22"/>
    <x v="1"/>
    <n v="79.5"/>
    <n v="79.5"/>
  </r>
  <r>
    <s v="A20"/>
    <s v="P"/>
    <s v="B"/>
    <s v="f"/>
    <x v="23"/>
    <x v="2"/>
    <n v="78.55"/>
    <n v="78.55"/>
  </r>
  <r>
    <s v="L11"/>
    <s v="P"/>
    <s v="M"/>
    <s v="i"/>
    <x v="24"/>
    <x v="4"/>
    <n v="78.5"/>
    <n v="78.5"/>
  </r>
  <r>
    <s v="A33"/>
    <s v="P"/>
    <s v="B"/>
    <s v="f"/>
    <x v="25"/>
    <x v="2"/>
    <n v="78.149999999999991"/>
    <n v="78.149999999999991"/>
  </r>
  <r>
    <s v="L15"/>
    <s v="P"/>
    <s v="M"/>
    <s v="i"/>
    <x v="26"/>
    <x v="4"/>
    <n v="77.850000000000009"/>
    <n v="77.850000000000009"/>
  </r>
  <r>
    <s v="A23"/>
    <s v="P"/>
    <s v="B"/>
    <s v="f"/>
    <x v="27"/>
    <x v="2"/>
    <n v="76.649999999999991"/>
    <n v="76.649999999999991"/>
  </r>
  <r>
    <s v="F41"/>
    <s v="P"/>
    <s v="B"/>
    <s v="e"/>
    <x v="28"/>
    <x v="1"/>
    <n v="76.100000000000009"/>
    <n v="76.100000000000009"/>
  </r>
  <r>
    <s v="F48"/>
    <s v="P"/>
    <s v="M"/>
    <s v="f"/>
    <x v="29"/>
    <x v="1"/>
    <n v="75.95"/>
    <n v="75.95"/>
  </r>
  <r>
    <s v="A25"/>
    <s v="P"/>
    <s v="B"/>
    <s v="f"/>
    <x v="30"/>
    <x v="2"/>
    <n v="75.2"/>
    <n v="75.2"/>
  </r>
  <r>
    <s v="J22"/>
    <s v="P"/>
    <s v="M"/>
    <s v="h"/>
    <x v="31"/>
    <x v="0"/>
    <n v="74.75"/>
    <n v="74.75"/>
  </r>
  <r>
    <s v="E31"/>
    <s v="P"/>
    <s v="M"/>
    <s v="j"/>
    <x v="32"/>
    <x v="3"/>
    <n v="73.7"/>
    <n v="73.7"/>
  </r>
  <r>
    <s v="F43"/>
    <s v="P"/>
    <s v="B"/>
    <s v="e"/>
    <x v="33"/>
    <x v="1"/>
    <n v="72.75"/>
    <n v="72.75"/>
  </r>
  <r>
    <s v="U13"/>
    <s v="P"/>
    <s v="B"/>
    <s v="j"/>
    <x v="34"/>
    <x v="5"/>
    <n v="72.45"/>
    <n v="72.45"/>
  </r>
  <r>
    <s v="R1"/>
    <s v="P"/>
    <s v="M"/>
    <m/>
    <x v="35"/>
    <x v="6"/>
    <n v="0"/>
    <n v="0"/>
  </r>
  <r>
    <s v="L18"/>
    <s v="P"/>
    <s v="M"/>
    <s v="i"/>
    <x v="36"/>
    <x v="4"/>
    <n v="72.150000000000006"/>
    <n v="72.150000000000006"/>
  </r>
  <r>
    <s v="E21"/>
    <s v="P"/>
    <s v="B"/>
    <s v="h"/>
    <x v="37"/>
    <x v="3"/>
    <n v="71.849999999999994"/>
    <n v="71.849999999999994"/>
  </r>
  <r>
    <s v="R4"/>
    <s v="P"/>
    <s v="M"/>
    <m/>
    <x v="38"/>
    <x v="6"/>
    <n v="0"/>
    <n v="0"/>
  </r>
  <r>
    <s v="E18"/>
    <s v="P"/>
    <s v="B"/>
    <s v="h"/>
    <x v="39"/>
    <x v="3"/>
    <n v="71.650000000000006"/>
    <n v="71.650000000000006"/>
  </r>
  <r>
    <s v="E29"/>
    <s v="P"/>
    <s v="B"/>
    <s v="h"/>
    <x v="40"/>
    <x v="3"/>
    <n v="71.5"/>
    <n v="71.5"/>
  </r>
  <r>
    <s v="R7"/>
    <s v="P"/>
    <s v="M"/>
    <m/>
    <x v="41"/>
    <x v="6"/>
    <n v="0"/>
    <n v="0"/>
  </r>
  <r>
    <s v="E24"/>
    <s v="P"/>
    <s v="B"/>
    <s v="h"/>
    <x v="42"/>
    <x v="3"/>
    <n v="71.400000000000006"/>
    <n v="71.400000000000006"/>
  </r>
  <r>
    <s v="F31"/>
    <s v="P"/>
    <s v="M"/>
    <s v="f"/>
    <x v="43"/>
    <x v="1"/>
    <n v="71.199999999999989"/>
    <n v="71.199999999999989"/>
  </r>
  <r>
    <s v="E35"/>
    <s v="P"/>
    <s v="B"/>
    <s v="h"/>
    <x v="44"/>
    <x v="3"/>
    <n v="71.099999999999994"/>
    <n v="71.099999999999994"/>
  </r>
  <r>
    <s v="J19"/>
    <s v="P"/>
    <s v="M"/>
    <s v="h"/>
    <x v="45"/>
    <x v="0"/>
    <n v="71.099999999999994"/>
    <n v="71.099999999999994"/>
  </r>
  <r>
    <s v="R12"/>
    <s v="P"/>
    <s v="M"/>
    <m/>
    <x v="46"/>
    <x v="6"/>
    <n v="0"/>
    <n v="0"/>
  </r>
  <r>
    <s v="A22"/>
    <s v="P"/>
    <s v="M"/>
    <s v="j"/>
    <x v="47"/>
    <x v="2"/>
    <n v="70.850000000000009"/>
    <n v="70.850000000000009"/>
  </r>
  <r>
    <s v="F33"/>
    <s v="P"/>
    <s v="B"/>
    <s v="e"/>
    <x v="48"/>
    <x v="1"/>
    <n v="70.7"/>
    <n v="70.7"/>
  </r>
  <r>
    <s v="L13"/>
    <s v="P"/>
    <s v="M"/>
    <s v="i"/>
    <x v="49"/>
    <x v="4"/>
    <n v="70.649999999999991"/>
    <n v="70.649999999999991"/>
  </r>
  <r>
    <s v="F44"/>
    <s v="P"/>
    <s v="M"/>
    <s v="f"/>
    <x v="50"/>
    <x v="1"/>
    <n v="70.45"/>
    <n v="70.45"/>
  </r>
  <r>
    <s v="F45"/>
    <s v="P"/>
    <s v="M"/>
    <s v="f"/>
    <x v="51"/>
    <x v="1"/>
    <n v="70.100000000000009"/>
    <n v="70.100000000000009"/>
  </r>
  <r>
    <s v="F5"/>
    <s v="A"/>
    <n v="4"/>
    <s v="f"/>
    <x v="52"/>
    <x v="1"/>
    <n v="69.650000000000006"/>
    <n v="69.650000000000006"/>
  </r>
  <r>
    <s v="A36"/>
    <s v="P"/>
    <s v="M"/>
    <s v="j"/>
    <x v="53"/>
    <x v="2"/>
    <n v="69.849999999999994"/>
    <n v="69.849999999999994"/>
  </r>
  <r>
    <s v="F49"/>
    <s v="P"/>
    <s v="P"/>
    <s v="e"/>
    <x v="54"/>
    <x v="1"/>
    <n v="69.599999999999994"/>
    <n v="69.599999999999994"/>
  </r>
  <r>
    <s v="E20"/>
    <s v="P"/>
    <s v="M"/>
    <m/>
    <x v="55"/>
    <x v="3"/>
    <n v="0"/>
    <n v="0"/>
  </r>
  <r>
    <s v="E30"/>
    <s v="P"/>
    <s v="M"/>
    <m/>
    <x v="56"/>
    <x v="3"/>
    <n v="0"/>
    <n v="0"/>
  </r>
  <r>
    <s v="J24"/>
    <s v="P"/>
    <s v="B"/>
    <s v="i"/>
    <x v="57"/>
    <x v="0"/>
    <n v="69.349999999999994"/>
    <n v="69.349999999999994"/>
  </r>
  <r>
    <s v="L10"/>
    <s v="P"/>
    <s v="M"/>
    <s v="i"/>
    <x v="58"/>
    <x v="4"/>
    <n v="69.150000000000006"/>
    <n v="69.150000000000006"/>
  </r>
  <r>
    <s v="L14"/>
    <s v="P"/>
    <s v="B"/>
    <s v="g"/>
    <x v="59"/>
    <x v="4"/>
    <n v="67.900000000000006"/>
    <n v="67.900000000000006"/>
  </r>
  <r>
    <s v="R3"/>
    <s v="P"/>
    <s v="M"/>
    <s v="g"/>
    <x v="60"/>
    <x v="6"/>
    <n v="66.849999999999994"/>
    <n v="66.849999999999994"/>
  </r>
  <r>
    <s v="J23"/>
    <s v="P"/>
    <s v="B"/>
    <s v="i"/>
    <x v="61"/>
    <x v="0"/>
    <n v="66.75"/>
    <n v="66.75"/>
  </r>
  <r>
    <s v="F42"/>
    <s v="P"/>
    <s v="B"/>
    <s v="e"/>
    <x v="62"/>
    <x v="1"/>
    <n v="66.45"/>
    <n v="66.45"/>
  </r>
  <r>
    <s v="R15"/>
    <s v="P"/>
    <s v="M"/>
    <s v="g"/>
    <x v="63"/>
    <x v="6"/>
    <n v="66.050000000000011"/>
    <n v="66.050000000000011"/>
  </r>
  <r>
    <s v="J20"/>
    <s v="P"/>
    <s v="B"/>
    <s v="i"/>
    <x v="64"/>
    <x v="0"/>
    <n v="65.349999999999994"/>
    <n v="65.349999999999994"/>
  </r>
  <r>
    <s v="J18"/>
    <s v="P"/>
    <s v="P"/>
    <s v="e"/>
    <x v="65"/>
    <x v="0"/>
    <n v="64.25"/>
    <n v="64.25"/>
  </r>
  <r>
    <s v="G1"/>
    <s v="P"/>
    <s v="P"/>
    <s v="h"/>
    <x v="66"/>
    <x v="7"/>
    <n v="64.2"/>
    <n v="64.2"/>
  </r>
  <r>
    <s v="R14"/>
    <s v="P"/>
    <s v="B"/>
    <s v="j"/>
    <x v="67"/>
    <x v="6"/>
    <n v="63.250000000000007"/>
    <n v="63.250000000000007"/>
  </r>
  <r>
    <s v="R5"/>
    <s v="P"/>
    <s v="P"/>
    <m/>
    <x v="68"/>
    <x v="6"/>
    <n v="0"/>
    <n v="0"/>
  </r>
  <r>
    <s v="R16"/>
    <s v="P"/>
    <s v="P"/>
    <m/>
    <x v="69"/>
    <x v="6"/>
    <n v="0"/>
    <n v="0"/>
  </r>
  <r>
    <s v="E32"/>
    <s v="P"/>
    <s v="P"/>
    <s v="e"/>
    <x v="70"/>
    <x v="3"/>
    <n v="62.45"/>
    <n v="62.45"/>
  </r>
  <r>
    <s v="L6"/>
    <s v="P"/>
    <s v="B"/>
    <s v="g"/>
    <x v="71"/>
    <x v="4"/>
    <n v="61.949999999999996"/>
    <n v="61.949999999999996"/>
  </r>
  <r>
    <s v="G5"/>
    <s v="P"/>
    <s v="P"/>
    <s v="h"/>
    <x v="72"/>
    <x v="7"/>
    <n v="61.5"/>
    <n v="61.5"/>
  </r>
  <r>
    <s v="H3"/>
    <s v="P"/>
    <s v="P"/>
    <s v="e"/>
    <x v="73"/>
    <x v="8"/>
    <n v="61.100000000000009"/>
    <n v="61.100000000000009"/>
  </r>
  <r>
    <s v="H2"/>
    <s v="P"/>
    <s v="B"/>
    <s v="j"/>
    <x v="74"/>
    <x v="8"/>
    <n v="60.4"/>
    <n v="60.4"/>
  </r>
  <r>
    <s v="E25"/>
    <s v="P"/>
    <s v="P"/>
    <m/>
    <x v="75"/>
    <x v="3"/>
    <n v="0"/>
    <n v="0"/>
  </r>
  <r>
    <s v="R10"/>
    <s v="P"/>
    <s v="P"/>
    <s v="e"/>
    <x v="76"/>
    <x v="6"/>
    <n v="56.95"/>
    <n v="56.95"/>
  </r>
  <r>
    <s v="F1"/>
    <s v="A"/>
    <n v="3"/>
    <s v="e"/>
    <x v="77"/>
    <x v="1"/>
    <n v="68.5"/>
    <n v="68.5"/>
  </r>
  <r>
    <s v="F2"/>
    <s v="A"/>
    <n v="4"/>
    <s v="f"/>
    <x v="78"/>
    <x v="1"/>
    <n v="67.45"/>
    <n v="67.45"/>
  </r>
  <r>
    <s v="E5"/>
    <s v="A"/>
    <n v="3"/>
    <s v="e"/>
    <x v="79"/>
    <x v="3"/>
    <n v="66.800000000000011"/>
    <n v="66.800000000000011"/>
  </r>
  <r>
    <s v="R8"/>
    <s v="P"/>
    <s v="M"/>
    <s v="g"/>
    <x v="80"/>
    <x v="6"/>
    <n v="46.400000000000006"/>
    <n v="46.400000000000006"/>
  </r>
  <r>
    <s v="E34"/>
    <s v="P"/>
    <n v="2"/>
    <s v="d"/>
    <x v="81"/>
    <x v="3"/>
    <n v="59.215000000000011"/>
    <n v="45.550000000000004"/>
  </r>
  <r>
    <s v="F38"/>
    <s v="P"/>
    <n v="2"/>
    <s v="c"/>
    <x v="82"/>
    <x v="1"/>
    <n v="58.954999999999991"/>
    <n v="45.349999999999994"/>
  </r>
  <r>
    <s v="F61"/>
    <s v="P"/>
    <n v="2"/>
    <s v="c"/>
    <x v="83"/>
    <x v="1"/>
    <n v="58.629999999999995"/>
    <n v="45.099999999999994"/>
  </r>
  <r>
    <s v="E27"/>
    <s v="P"/>
    <n v="2"/>
    <s v="d"/>
    <x v="84"/>
    <x v="3"/>
    <n v="58.240000000000009"/>
    <n v="44.800000000000004"/>
  </r>
  <r>
    <s v="F62"/>
    <s v="P"/>
    <n v="2"/>
    <s v="c"/>
    <x v="85"/>
    <x v="1"/>
    <n v="58.175000000000004"/>
    <n v="44.75"/>
  </r>
  <r>
    <s v="G2"/>
    <s v="P"/>
    <n v="2"/>
    <s v="a"/>
    <x v="86"/>
    <x v="7"/>
    <n v="57.655000000000001"/>
    <n v="44.35"/>
  </r>
  <r>
    <s v="F34"/>
    <s v="P"/>
    <n v="2"/>
    <s v="c"/>
    <x v="87"/>
    <x v="1"/>
    <n v="57.070000000000007"/>
    <n v="43.900000000000006"/>
  </r>
  <r>
    <s v="G4"/>
    <s v="P"/>
    <s v="P"/>
    <m/>
    <x v="88"/>
    <x v="7"/>
    <n v="0"/>
    <n v="0"/>
  </r>
  <r>
    <s v="E19"/>
    <s v="P"/>
    <n v="2"/>
    <s v="d"/>
    <x v="89"/>
    <x v="3"/>
    <n v="56.94"/>
    <n v="43.8"/>
  </r>
  <r>
    <s v="J32"/>
    <s v="A"/>
    <n v="3"/>
    <s v="e"/>
    <x v="90"/>
    <x v="0"/>
    <n v="65.099999999999994"/>
    <n v="65.099999999999994"/>
  </r>
  <r>
    <s v="A27"/>
    <s v="P"/>
    <n v="2"/>
    <s v="b"/>
    <x v="91"/>
    <x v="2"/>
    <n v="56.81"/>
    <n v="43.7"/>
  </r>
  <r>
    <s v="L5"/>
    <s v="P"/>
    <n v="2"/>
    <s v="c"/>
    <x v="92"/>
    <x v="4"/>
    <n v="56.745000000000012"/>
    <n v="43.650000000000006"/>
  </r>
  <r>
    <s v="F8"/>
    <s v="A"/>
    <n v="2"/>
    <s v="a"/>
    <x v="93"/>
    <x v="1"/>
    <n v="60.900000000000006"/>
    <n v="60.900000000000006"/>
  </r>
  <r>
    <s v="E10"/>
    <s v="A"/>
    <n v="1"/>
    <s v="a"/>
    <x v="94"/>
    <x v="3"/>
    <n v="58.95"/>
    <n v="58.95"/>
  </r>
  <r>
    <s v="J34"/>
    <s v="A"/>
    <n v="1"/>
    <s v="a"/>
    <x v="95"/>
    <x v="0"/>
    <n v="58.949999999999996"/>
    <n v="58.949999999999996"/>
  </r>
  <r>
    <s v="E6"/>
    <s v="A"/>
    <n v="3"/>
    <s v="e"/>
    <x v="96"/>
    <x v="3"/>
    <n v="58.850000000000009"/>
    <n v="58.850000000000009"/>
  </r>
  <r>
    <s v="A29"/>
    <s v="P"/>
    <n v="2"/>
    <s v="b"/>
    <x v="97"/>
    <x v="2"/>
    <n v="56.485000000000007"/>
    <n v="43.45"/>
  </r>
  <r>
    <s v="F47"/>
    <s v="P"/>
    <n v="2"/>
    <s v="c"/>
    <x v="98"/>
    <x v="1"/>
    <n v="56.355000000000011"/>
    <n v="43.350000000000009"/>
  </r>
  <r>
    <s v="A14"/>
    <s v="P"/>
    <n v="2"/>
    <s v="b"/>
    <x v="99"/>
    <x v="2"/>
    <n v="56.160000000000004"/>
    <n v="43.2"/>
  </r>
  <r>
    <s v="F36"/>
    <s v="P"/>
    <s v="M"/>
    <m/>
    <x v="100"/>
    <x v="1"/>
    <n v="0"/>
    <n v="0"/>
  </r>
  <r>
    <s v="R11"/>
    <s v="P"/>
    <n v="2"/>
    <s v="d"/>
    <x v="101"/>
    <x v="6"/>
    <n v="56.03"/>
    <n v="43.1"/>
  </r>
  <r>
    <s v="F46"/>
    <s v="P"/>
    <s v="M"/>
    <m/>
    <x v="102"/>
    <x v="1"/>
    <n v="0"/>
    <n v="0"/>
  </r>
  <r>
    <s v="R6"/>
    <s v="P"/>
    <n v="2"/>
    <s v="d"/>
    <x v="103"/>
    <x v="6"/>
    <n v="55.575000000000003"/>
    <n v="42.75"/>
  </r>
  <r>
    <s v="F50"/>
    <s v="P"/>
    <s v="M"/>
    <m/>
    <x v="104"/>
    <x v="1"/>
    <n v="0"/>
    <n v="0"/>
  </r>
  <r>
    <s v="L7"/>
    <s v="P"/>
    <n v="2"/>
    <s v="c"/>
    <x v="105"/>
    <x v="4"/>
    <n v="55.575000000000003"/>
    <n v="42.75"/>
  </r>
  <r>
    <s v="L12"/>
    <s v="P"/>
    <n v="2"/>
    <s v="c"/>
    <x v="106"/>
    <x v="4"/>
    <n v="55.510000000000005"/>
    <n v="42.7"/>
  </r>
  <r>
    <s v="A30"/>
    <s v="P"/>
    <n v="2"/>
    <s v="b"/>
    <x v="107"/>
    <x v="2"/>
    <n v="55.25"/>
    <n v="42.5"/>
  </r>
  <r>
    <s v="C9"/>
    <s v="P"/>
    <n v="2"/>
    <s v="b"/>
    <x v="108"/>
    <x v="9"/>
    <n v="55.054999999999993"/>
    <n v="42.349999999999994"/>
  </r>
  <r>
    <s v="A35"/>
    <s v="P"/>
    <n v="2"/>
    <s v="b"/>
    <x v="109"/>
    <x v="2"/>
    <n v="54.860000000000007"/>
    <n v="42.2"/>
  </r>
  <r>
    <s v="U8"/>
    <s v="P"/>
    <n v="2"/>
    <s v="a"/>
    <x v="110"/>
    <x v="5"/>
    <n v="54.860000000000007"/>
    <n v="42.2"/>
  </r>
  <r>
    <s v="R13"/>
    <s v="P"/>
    <n v="2"/>
    <s v="d"/>
    <x v="111"/>
    <x v="6"/>
    <n v="54.795000000000009"/>
    <n v="42.150000000000006"/>
  </r>
  <r>
    <s v="U1"/>
    <s v="P"/>
    <n v="2"/>
    <s v="a"/>
    <x v="112"/>
    <x v="5"/>
    <n v="54.339999999999996"/>
    <n v="41.8"/>
  </r>
  <r>
    <s v="F37"/>
    <s v="P"/>
    <s v="PS"/>
    <m/>
    <x v="113"/>
    <x v="1"/>
    <n v="0"/>
    <n v="0"/>
  </r>
  <r>
    <s v="G3"/>
    <s v="P"/>
    <s v="P"/>
    <m/>
    <x v="114"/>
    <x v="7"/>
    <n v="0"/>
    <n v="0"/>
  </r>
  <r>
    <s v="C1"/>
    <s v="P"/>
    <n v="1"/>
    <s v="a"/>
    <x v="115"/>
    <x v="9"/>
    <n v="54.210000000000008"/>
    <n v="41.7"/>
  </r>
  <r>
    <s v="S27"/>
    <s v="P"/>
    <s v="C"/>
    <m/>
    <x v="116"/>
    <x v="10"/>
    <n v="0"/>
    <n v="0"/>
  </r>
  <r>
    <s v="S22"/>
    <s v="P"/>
    <s v="M"/>
    <m/>
    <x v="117"/>
    <x v="10"/>
    <m/>
    <m/>
  </r>
  <r>
    <s v="S24"/>
    <s v="P"/>
    <s v="M"/>
    <m/>
    <x v="118"/>
    <x v="10"/>
    <m/>
    <m/>
  </r>
  <r>
    <s v="S25"/>
    <s v="P"/>
    <s v="M"/>
    <m/>
    <x v="119"/>
    <x v="10"/>
    <m/>
    <m/>
  </r>
  <r>
    <s v="S17"/>
    <s v="P"/>
    <s v="M"/>
    <m/>
    <x v="120"/>
    <x v="10"/>
    <m/>
    <m/>
  </r>
  <r>
    <s v="S18"/>
    <s v="P"/>
    <s v="M"/>
    <m/>
    <x v="121"/>
    <x v="10"/>
    <m/>
    <m/>
  </r>
  <r>
    <s v="S20"/>
    <s v="P"/>
    <s v="M"/>
    <m/>
    <x v="122"/>
    <x v="10"/>
    <m/>
    <m/>
  </r>
  <r>
    <s v="S28"/>
    <s v="P"/>
    <s v="M"/>
    <m/>
    <x v="123"/>
    <x v="10"/>
    <m/>
    <m/>
  </r>
  <r>
    <s v="S26"/>
    <s v="P"/>
    <s v="M"/>
    <m/>
    <x v="124"/>
    <x v="10"/>
    <m/>
    <m/>
  </r>
  <r>
    <s v="S19"/>
    <s v="P"/>
    <s v="B"/>
    <m/>
    <x v="125"/>
    <x v="10"/>
    <n v="0"/>
    <n v="0"/>
  </r>
  <r>
    <s v="S21"/>
    <s v="P"/>
    <s v="B"/>
    <m/>
    <x v="126"/>
    <x v="10"/>
    <n v="0"/>
    <n v="0"/>
  </r>
  <r>
    <s v="S23"/>
    <s v="P"/>
    <s v="B"/>
    <m/>
    <x v="127"/>
    <x v="10"/>
    <n v="0"/>
    <n v="0"/>
  </r>
  <r>
    <s v="U17"/>
    <s v="P"/>
    <s v="M"/>
    <m/>
    <x v="128"/>
    <x v="5"/>
    <m/>
    <m/>
  </r>
  <r>
    <s v="U15"/>
    <s v="P"/>
    <s v="M"/>
    <m/>
    <x v="129"/>
    <x v="5"/>
    <m/>
    <m/>
  </r>
  <r>
    <s v="L8"/>
    <s v="P"/>
    <n v="2"/>
    <s v="c"/>
    <x v="130"/>
    <x v="4"/>
    <n v="54.210000000000008"/>
    <n v="41.7"/>
  </r>
  <r>
    <s v="U16"/>
    <s v="P"/>
    <n v="2"/>
    <s v="a"/>
    <x v="131"/>
    <x v="5"/>
    <n v="53.69"/>
    <n v="41.3"/>
  </r>
  <r>
    <s v="U2"/>
    <s v="P"/>
    <n v="2"/>
    <s v="a"/>
    <x v="132"/>
    <x v="5"/>
    <n v="53.365000000000009"/>
    <n v="41.050000000000004"/>
  </r>
  <r>
    <s v="E23"/>
    <s v="P"/>
    <n v="1"/>
    <s v="a"/>
    <x v="133"/>
    <x v="3"/>
    <n v="53.300000000000004"/>
    <n v="41"/>
  </r>
  <r>
    <s v="F63"/>
    <s v="P"/>
    <n v="1"/>
    <s v="c"/>
    <x v="134"/>
    <x v="1"/>
    <n v="53.300000000000004"/>
    <n v="41"/>
  </r>
  <r>
    <s v="U14"/>
    <s v="P"/>
    <n v="2"/>
    <s v="a"/>
    <x v="135"/>
    <x v="5"/>
    <n v="53.234999999999999"/>
    <n v="40.949999999999996"/>
  </r>
  <r>
    <s v="J26"/>
    <s v="P"/>
    <n v="2"/>
    <s v="a"/>
    <x v="136"/>
    <x v="0"/>
    <n v="52.260000000000005"/>
    <n v="40.200000000000003"/>
  </r>
  <r>
    <s v="L12"/>
    <s v="P"/>
    <s v="P"/>
    <m/>
    <x v="106"/>
    <x v="4"/>
    <n v="0"/>
    <n v="0"/>
  </r>
  <r>
    <s v="U6"/>
    <s v="P"/>
    <n v="2"/>
    <s v="a"/>
    <x v="137"/>
    <x v="5"/>
    <n v="52.13"/>
    <n v="40.1"/>
  </r>
  <r>
    <s v="F51"/>
    <s v="P"/>
    <n v="1"/>
    <s v="c"/>
    <x v="138"/>
    <x v="1"/>
    <n v="52.129999999999995"/>
    <n v="40.099999999999994"/>
  </r>
  <r>
    <s v="H4"/>
    <s v="P"/>
    <s v="P"/>
    <m/>
    <x v="139"/>
    <x v="8"/>
    <n v="0"/>
    <n v="0"/>
  </r>
  <r>
    <s v="A31"/>
    <s v="P"/>
    <n v="2"/>
    <s v="b"/>
    <x v="140"/>
    <x v="2"/>
    <n v="51.935000000000002"/>
    <n v="39.950000000000003"/>
  </r>
  <r>
    <s v="C6"/>
    <s v="P"/>
    <n v="1"/>
    <s v="a"/>
    <x v="141"/>
    <x v="9"/>
    <n v="51.480000000000004"/>
    <n v="39.6"/>
  </r>
  <r>
    <s v="C4"/>
    <s v="P"/>
    <s v="P"/>
    <m/>
    <x v="142"/>
    <x v="9"/>
    <n v="0"/>
    <n v="0"/>
  </r>
  <r>
    <s v="F32"/>
    <s v="P"/>
    <n v="1"/>
    <s v="c"/>
    <x v="143"/>
    <x v="1"/>
    <n v="50.89500000000001"/>
    <n v="39.150000000000006"/>
  </r>
  <r>
    <s v="F12"/>
    <s v="A"/>
    <n v="4"/>
    <s v="f"/>
    <x v="144"/>
    <x v="1"/>
    <n v="57.650000000000006"/>
    <n v="57.650000000000006"/>
  </r>
  <r>
    <m/>
    <m/>
    <m/>
    <m/>
    <x v="145"/>
    <x v="11"/>
    <n v="0"/>
    <n v="0"/>
  </r>
  <r>
    <m/>
    <m/>
    <m/>
    <m/>
    <x v="145"/>
    <x v="11"/>
    <m/>
    <m/>
  </r>
  <r>
    <m/>
    <m/>
    <m/>
    <m/>
    <x v="145"/>
    <x v="11"/>
    <m/>
    <m/>
  </r>
  <r>
    <m/>
    <m/>
    <m/>
    <m/>
    <x v="145"/>
    <x v="11"/>
    <m/>
    <m/>
  </r>
  <r>
    <m/>
    <m/>
    <m/>
    <m/>
    <x v="145"/>
    <x v="11"/>
    <m/>
    <m/>
  </r>
  <r>
    <m/>
    <m/>
    <m/>
    <m/>
    <x v="145"/>
    <x v="11"/>
    <m/>
    <m/>
  </r>
  <r>
    <m/>
    <m/>
    <m/>
    <m/>
    <x v="145"/>
    <x v="11"/>
    <m/>
    <m/>
  </r>
  <r>
    <m/>
    <m/>
    <m/>
    <m/>
    <x v="145"/>
    <x v="11"/>
    <m/>
    <m/>
  </r>
  <r>
    <m/>
    <m/>
    <m/>
    <m/>
    <x v="145"/>
    <x v="11"/>
    <m/>
    <m/>
  </r>
  <r>
    <m/>
    <m/>
    <m/>
    <m/>
    <x v="145"/>
    <x v="11"/>
    <m/>
    <m/>
  </r>
  <r>
    <m/>
    <m/>
    <m/>
    <m/>
    <x v="145"/>
    <x v="11"/>
    <m/>
    <m/>
  </r>
  <r>
    <m/>
    <m/>
    <m/>
    <m/>
    <x v="145"/>
    <x v="11"/>
    <m/>
    <m/>
  </r>
  <r>
    <m/>
    <m/>
    <m/>
    <m/>
    <x v="145"/>
    <x v="11"/>
    <m/>
    <m/>
  </r>
  <r>
    <m/>
    <m/>
    <m/>
    <m/>
    <x v="145"/>
    <x v="11"/>
    <m/>
    <m/>
  </r>
  <r>
    <m/>
    <m/>
    <m/>
    <m/>
    <x v="145"/>
    <x v="11"/>
    <m/>
    <m/>
  </r>
  <r>
    <s v="E33"/>
    <s v="P"/>
    <n v="1"/>
    <s v="a"/>
    <x v="146"/>
    <x v="3"/>
    <n v="50.31"/>
    <n v="38.700000000000003"/>
  </r>
  <r>
    <s v="A37"/>
    <s v="P"/>
    <n v="1"/>
    <s v="b"/>
    <x v="147"/>
    <x v="2"/>
    <n v="50.180000000000007"/>
    <n v="38.6"/>
  </r>
  <r>
    <s v="E28"/>
    <s v="P"/>
    <n v="1"/>
    <s v="a"/>
    <x v="148"/>
    <x v="3"/>
    <n v="50.180000000000007"/>
    <n v="38.6"/>
  </r>
  <r>
    <s v="C2"/>
    <s v="P"/>
    <n v="1"/>
    <s v="a"/>
    <x v="149"/>
    <x v="9"/>
    <n v="49.335000000000008"/>
    <n v="37.950000000000003"/>
  </r>
  <r>
    <s v="U5"/>
    <s v="P"/>
    <n v="1"/>
    <s v="d"/>
    <x v="150"/>
    <x v="5"/>
    <n v="49.205000000000005"/>
    <n v="37.85"/>
  </r>
  <r>
    <s v="A21"/>
    <s v="P"/>
    <n v="1"/>
    <s v="b"/>
    <x v="151"/>
    <x v="2"/>
    <n v="48.814999999999998"/>
    <n v="37.549999999999997"/>
  </r>
  <r>
    <s v="C7"/>
    <s v="P"/>
    <n v="2"/>
    <s v="b"/>
    <x v="152"/>
    <x v="9"/>
    <n v="48.164999999999999"/>
    <n v="37.049999999999997"/>
  </r>
  <r>
    <s v="H4"/>
    <s v="P"/>
    <n v="2"/>
    <s v="a"/>
    <x v="153"/>
    <x v="8"/>
    <n v="47.385000000000005"/>
    <n v="36.450000000000003"/>
  </r>
  <r>
    <s v="A17"/>
    <s v="P"/>
    <n v="1"/>
    <s v="b"/>
    <x v="154"/>
    <x v="2"/>
    <n v="46.28"/>
    <n v="35.6"/>
  </r>
  <r>
    <s v="L9"/>
    <s v="P"/>
    <s v="M"/>
    <m/>
    <x v="155"/>
    <x v="4"/>
    <n v="0"/>
    <n v="0"/>
  </r>
  <r>
    <s v="U10"/>
    <s v="P"/>
    <n v="1"/>
    <s v="d"/>
    <x v="156"/>
    <x v="5"/>
    <n v="44.720000000000006"/>
    <n v="34.400000000000006"/>
  </r>
  <r>
    <s v="U7"/>
    <s v="P"/>
    <n v="1"/>
    <s v="d"/>
    <x v="157"/>
    <x v="5"/>
    <n v="44.2"/>
    <n v="34"/>
  </r>
  <r>
    <s v="C8"/>
    <s v="P"/>
    <s v="P"/>
    <m/>
    <x v="158"/>
    <x v="9"/>
    <n v="0"/>
    <n v="0"/>
  </r>
  <r>
    <s v="J25"/>
    <s v="P"/>
    <n v="1"/>
    <s v="c"/>
    <x v="159"/>
    <x v="0"/>
    <n v="43.550000000000004"/>
    <n v="33.5"/>
  </r>
  <r>
    <s v="J21"/>
    <s v="P"/>
    <s v="B"/>
    <s v="i"/>
    <x v="160"/>
    <x v="0"/>
    <n v="33.450000000000003"/>
    <n v="33.450000000000003"/>
  </r>
  <r>
    <s v="U9"/>
    <s v="P"/>
    <n v="1"/>
    <s v="d"/>
    <x v="161"/>
    <x v="5"/>
    <n v="42.965000000000011"/>
    <n v="33.050000000000004"/>
  </r>
  <r>
    <s v="L16"/>
    <s v="P"/>
    <s v="M"/>
    <m/>
    <x v="162"/>
    <x v="4"/>
    <n v="0"/>
    <n v="0"/>
  </r>
  <r>
    <s v="A24"/>
    <s v="P"/>
    <n v="2"/>
    <s v="b"/>
    <x v="163"/>
    <x v="2"/>
    <n v="42.510000000000005"/>
    <n v="32.700000000000003"/>
  </r>
  <r>
    <s v="H1"/>
    <s v="P"/>
    <s v="M"/>
    <m/>
    <x v="164"/>
    <x v="8"/>
    <n v="0"/>
    <n v="0"/>
  </r>
  <r>
    <s v="A15"/>
    <s v="P"/>
    <n v="1"/>
    <s v="b"/>
    <x v="165"/>
    <x v="2"/>
    <n v="41.925000000000004"/>
    <n v="32.25"/>
  </r>
  <r>
    <s v="C11"/>
    <s v="P"/>
    <s v="P"/>
    <m/>
    <x v="166"/>
    <x v="9"/>
    <n v="0"/>
    <n v="0"/>
  </r>
  <r>
    <s v="U3"/>
    <s v="P"/>
    <s v="P"/>
    <m/>
    <x v="167"/>
    <x v="5"/>
    <m/>
    <m/>
  </r>
  <r>
    <s v="R9"/>
    <s v="P"/>
    <n v="2"/>
    <s v="d"/>
    <x v="168"/>
    <x v="6"/>
    <n v="40.495000000000005"/>
    <n v="31.150000000000002"/>
  </r>
  <r>
    <s v="A16"/>
    <s v="P"/>
    <n v="1"/>
    <s v="b"/>
    <x v="169"/>
    <x v="2"/>
    <n v="39.975000000000001"/>
    <n v="30.75"/>
  </r>
  <r>
    <s v="C3"/>
    <s v="P"/>
    <s v="M"/>
    <m/>
    <x v="170"/>
    <x v="9"/>
    <n v="0"/>
    <n v="0"/>
  </r>
  <r>
    <s v="A34"/>
    <s v="P"/>
    <n v="2"/>
    <s v="b"/>
    <x v="171"/>
    <x v="2"/>
    <n v="38.155000000000001"/>
    <n v="29.349999999999998"/>
  </r>
  <r>
    <s v="C5"/>
    <s v="P"/>
    <s v="M"/>
    <m/>
    <x v="172"/>
    <x v="9"/>
    <n v="0"/>
    <n v="0"/>
  </r>
  <r>
    <s v="U11"/>
    <s v="P"/>
    <s v="P"/>
    <m/>
    <x v="173"/>
    <x v="5"/>
    <m/>
    <m/>
  </r>
  <r>
    <s v="R2"/>
    <s v="P"/>
    <n v="2"/>
    <s v="d"/>
    <x v="174"/>
    <x v="6"/>
    <n v="37.765000000000001"/>
    <n v="29.05"/>
  </r>
  <r>
    <s v="U12"/>
    <s v="P"/>
    <s v="P"/>
    <m/>
    <x v="175"/>
    <x v="5"/>
    <m/>
    <m/>
  </r>
  <r>
    <s v="C10"/>
    <s v="P"/>
    <s v="B"/>
    <m/>
    <x v="176"/>
    <x v="9"/>
    <n v="0"/>
    <n v="0"/>
  </r>
  <r>
    <s v="U19"/>
    <s v="P"/>
    <s v="P"/>
    <m/>
    <x v="177"/>
    <x v="5"/>
    <m/>
    <m/>
  </r>
  <r>
    <s v="C12"/>
    <s v="P"/>
    <s v="M"/>
    <m/>
    <x v="178"/>
    <x v="9"/>
    <n v="0"/>
    <n v="0"/>
  </r>
  <r>
    <m/>
    <m/>
    <m/>
    <m/>
    <x v="145"/>
    <x v="11"/>
    <n v="0"/>
    <n v="0"/>
  </r>
  <r>
    <m/>
    <m/>
    <m/>
    <m/>
    <x v="145"/>
    <x v="11"/>
    <n v="0"/>
    <n v="0"/>
  </r>
  <r>
    <m/>
    <m/>
    <m/>
    <m/>
    <x v="145"/>
    <x v="11"/>
    <n v="0"/>
    <n v="0"/>
  </r>
  <r>
    <m/>
    <m/>
    <m/>
    <m/>
    <x v="145"/>
    <x v="11"/>
    <n v="0"/>
    <n v="0"/>
  </r>
  <r>
    <m/>
    <m/>
    <m/>
    <m/>
    <x v="145"/>
    <x v="11"/>
    <m/>
    <m/>
  </r>
  <r>
    <m/>
    <m/>
    <m/>
    <m/>
    <x v="145"/>
    <x v="11"/>
    <m/>
    <m/>
  </r>
  <r>
    <m/>
    <m/>
    <m/>
    <m/>
    <x v="145"/>
    <x v="11"/>
    <m/>
    <m/>
  </r>
  <r>
    <m/>
    <m/>
    <m/>
    <m/>
    <x v="145"/>
    <x v="11"/>
    <m/>
    <m/>
  </r>
  <r>
    <m/>
    <m/>
    <m/>
    <m/>
    <x v="145"/>
    <x v="11"/>
    <m/>
    <m/>
  </r>
  <r>
    <m/>
    <m/>
    <m/>
    <m/>
    <x v="145"/>
    <x v="11"/>
    <m/>
    <m/>
  </r>
  <r>
    <m/>
    <m/>
    <m/>
    <m/>
    <x v="145"/>
    <x v="11"/>
    <m/>
    <m/>
  </r>
  <r>
    <m/>
    <m/>
    <m/>
    <m/>
    <x v="145"/>
    <x v="11"/>
    <m/>
    <m/>
  </r>
  <r>
    <m/>
    <m/>
    <m/>
    <m/>
    <x v="145"/>
    <x v="11"/>
    <m/>
    <m/>
  </r>
  <r>
    <m/>
    <m/>
    <m/>
    <m/>
    <x v="145"/>
    <x v="11"/>
    <m/>
    <m/>
  </r>
  <r>
    <m/>
    <m/>
    <m/>
    <m/>
    <x v="145"/>
    <x v="11"/>
    <m/>
    <m/>
  </r>
  <r>
    <m/>
    <m/>
    <m/>
    <m/>
    <x v="145"/>
    <x v="11"/>
    <m/>
    <m/>
  </r>
  <r>
    <m/>
    <m/>
    <m/>
    <m/>
    <x v="145"/>
    <x v="11"/>
    <m/>
    <m/>
  </r>
  <r>
    <m/>
    <m/>
    <m/>
    <m/>
    <x v="145"/>
    <x v="1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1" dataOnRows="1" applyNumberFormats="0" applyBorderFormats="0" applyFontFormats="0" applyPatternFormats="0" applyAlignmentFormats="0" applyWidthHeightFormats="1" dataCaption="Données" updatedVersion="5" showMemberPropertyTips="0" useAutoFormatting="1" itemPrintTitles="1" createdVersion="1" indent="0" compact="0" compactData="0" gridDropZones="1">
  <location ref="A2:D211" firstHeaderRow="2" firstDataRow="2" firstDataCol="3"/>
  <pivotFields count="20">
    <pivotField compact="0" outline="0" subtotalTop="0" showAll="0" includeNewItemsInFilter="1"/>
    <pivotField axis="axisRow"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axis="axisRow" compact="0" outline="0" subtotalTop="0" showAll="0" includeNewItemsInFilter="1" itemPageCount="6" sortType="descending" rankBy="0" defaultSubtotal="0">
      <items count="393">
        <item x="145"/>
        <item m="1" x="227"/>
        <item m="1" x="183"/>
        <item m="1" x="249"/>
        <item m="1" x="290"/>
        <item x="20"/>
        <item x="16"/>
        <item m="1" x="338"/>
        <item m="1" x="336"/>
        <item x="12"/>
        <item m="1" x="265"/>
        <item m="1" x="238"/>
        <item m="1" x="353"/>
        <item m="1" x="360"/>
        <item m="1" x="271"/>
        <item m="1" x="382"/>
        <item m="1" x="247"/>
        <item m="1" x="328"/>
        <item m="1" x="337"/>
        <item m="1" x="207"/>
        <item m="1" x="392"/>
        <item x="4"/>
        <item m="1" x="320"/>
        <item m="1" x="259"/>
        <item m="1" x="297"/>
        <item x="144"/>
        <item m="1" x="251"/>
        <item m="1" x="179"/>
        <item m="1" x="365"/>
        <item m="1" x="287"/>
        <item m="1" x="273"/>
        <item m="1" x="377"/>
        <item m="1" x="304"/>
        <item m="1" x="283"/>
        <item m="1" x="368"/>
        <item m="1" x="280"/>
        <item m="1" x="250"/>
        <item x="10"/>
        <item m="1" x="243"/>
        <item m="1" x="233"/>
        <item m="1" x="389"/>
        <item m="1" x="344"/>
        <item m="1" x="191"/>
        <item x="79"/>
        <item m="1" x="181"/>
        <item m="1" x="314"/>
        <item m="1" x="303"/>
        <item x="24"/>
        <item x="60"/>
        <item m="1" x="231"/>
        <item m="1" x="193"/>
        <item x="13"/>
        <item m="1" x="206"/>
        <item m="1" x="214"/>
        <item m="1" x="217"/>
        <item x="14"/>
        <item m="1" x="205"/>
        <item m="1" x="225"/>
        <item x="52"/>
        <item m="1" x="350"/>
        <item x="18"/>
        <item m="1" x="331"/>
        <item m="1" x="301"/>
        <item m="1" x="379"/>
        <item x="11"/>
        <item m="1" x="192"/>
        <item x="5"/>
        <item m="1" x="189"/>
        <item x="3"/>
        <item x="8"/>
        <item x="77"/>
        <item x="78"/>
        <item m="1" x="187"/>
        <item m="1" x="375"/>
        <item x="47"/>
        <item x="53"/>
        <item m="1" x="343"/>
        <item m="1" x="203"/>
        <item m="1" x="209"/>
        <item m="1" x="229"/>
        <item x="45"/>
        <item x="31"/>
        <item x="0"/>
        <item x="56"/>
        <item x="32"/>
        <item m="1" x="221"/>
        <item m="1" x="386"/>
        <item x="172"/>
        <item m="1" x="180"/>
        <item m="1" x="224"/>
        <item m="1" x="364"/>
        <item m="1" x="244"/>
        <item m="1" x="310"/>
        <item m="1" x="357"/>
        <item m="1" x="282"/>
        <item m="1" x="340"/>
        <item x="1"/>
        <item m="1" x="319"/>
        <item x="2"/>
        <item m="1" x="236"/>
        <item x="22"/>
        <item m="1" x="263"/>
        <item m="1" x="200"/>
        <item x="7"/>
        <item x="29"/>
        <item x="104"/>
        <item m="1" x="388"/>
        <item m="1" x="362"/>
        <item m="1" x="313"/>
        <item m="1" x="286"/>
        <item m="1" x="307"/>
        <item m="1" x="226"/>
        <item m="1" x="216"/>
        <item m="1" x="352"/>
        <item m="1" x="289"/>
        <item m="1" x="329"/>
        <item m="1" x="215"/>
        <item m="1" x="252"/>
        <item m="1" x="262"/>
        <item x="33"/>
        <item m="1" x="325"/>
        <item x="61"/>
        <item m="1" x="316"/>
        <item m="1" x="220"/>
        <item x="21"/>
        <item x="37"/>
        <item x="25"/>
        <item m="1" x="373"/>
        <item x="90"/>
        <item x="57"/>
        <item x="39"/>
        <item m="1" x="312"/>
        <item x="82"/>
        <item x="30"/>
        <item m="1" x="347"/>
        <item x="6"/>
        <item m="1" x="380"/>
        <item m="1" x="300"/>
        <item m="1" x="246"/>
        <item m="1" x="219"/>
        <item m="1" x="195"/>
        <item x="44"/>
        <item m="1" x="270"/>
        <item x="160"/>
        <item m="1" x="266"/>
        <item m="1" x="194"/>
        <item m="1" x="295"/>
        <item m="1" x="230"/>
        <item x="23"/>
        <item x="27"/>
        <item m="1" x="235"/>
        <item m="1" x="302"/>
        <item x="91"/>
        <item m="1" x="276"/>
        <item m="1" x="335"/>
        <item m="1" x="241"/>
        <item m="1" x="367"/>
        <item m="1" x="326"/>
        <item m="1" x="361"/>
        <item m="1" x="285"/>
        <item m="1" x="321"/>
        <item m="1" x="232"/>
        <item m="1" x="342"/>
        <item m="1" x="372"/>
        <item m="1" x="267"/>
        <item m="1" x="333"/>
        <item m="1" x="327"/>
        <item m="1" x="260"/>
        <item m="1" x="341"/>
        <item m="1" x="293"/>
        <item m="1" x="322"/>
        <item m="1" x="253"/>
        <item m="1" x="284"/>
        <item m="1" x="184"/>
        <item m="1" x="255"/>
        <item m="1" x="311"/>
        <item m="1" x="296"/>
        <item x="108"/>
        <item x="74"/>
        <item x="178"/>
        <item m="1" x="190"/>
        <item m="1" x="182"/>
        <item m="1" x="349"/>
        <item x="42"/>
        <item m="1" x="308"/>
        <item m="1" x="185"/>
        <item x="84"/>
        <item m="1" x="245"/>
        <item m="1" x="383"/>
        <item m="1" x="274"/>
        <item m="1" x="211"/>
        <item x="96"/>
        <item m="1" x="239"/>
        <item m="1" x="317"/>
        <item m="1" x="201"/>
        <item x="43"/>
        <item m="1" x="291"/>
        <item m="1" x="294"/>
        <item m="1" x="345"/>
        <item x="48"/>
        <item m="1" x="188"/>
        <item m="1" x="256"/>
        <item m="1" x="278"/>
        <item x="87"/>
        <item m="1" x="197"/>
        <item m="1" x="390"/>
        <item m="1" x="369"/>
        <item m="1" x="376"/>
        <item m="1" x="261"/>
        <item m="1" x="355"/>
        <item m="1" x="351"/>
        <item m="1" x="363"/>
        <item m="1" x="199"/>
        <item x="28"/>
        <item m="1" x="305"/>
        <item m="1" x="223"/>
        <item x="62"/>
        <item m="1" x="346"/>
        <item m="1" x="277"/>
        <item m="1" x="358"/>
        <item m="1" x="318"/>
        <item m="1" x="268"/>
        <item m="1" x="210"/>
        <item m="1" x="381"/>
        <item m="1" x="391"/>
        <item m="1" x="387"/>
        <item m="1" x="279"/>
        <item m="1" x="248"/>
        <item m="1" x="212"/>
        <item m="1" x="204"/>
        <item m="1" x="378"/>
        <item m="1" x="272"/>
        <item m="1" x="299"/>
        <item x="64"/>
        <item m="1" x="371"/>
        <item m="1" x="237"/>
        <item m="1" x="370"/>
        <item m="1" x="348"/>
        <item m="1" x="264"/>
        <item m="1" x="198"/>
        <item m="1" x="213"/>
        <item m="1" x="315"/>
        <item m="1" x="385"/>
        <item m="1" x="292"/>
        <item m="1" x="359"/>
        <item m="1" x="242"/>
        <item m="1" x="334"/>
        <item m="1" x="309"/>
        <item m="1" x="186"/>
        <item m="1" x="275"/>
        <item m="1" x="288"/>
        <item x="59"/>
        <item m="1" x="374"/>
        <item m="1" x="354"/>
        <item m="1" x="258"/>
        <item m="1" x="281"/>
        <item m="1" x="202"/>
        <item m="1" x="218"/>
        <item m="1" x="222"/>
        <item m="1" x="332"/>
        <item x="98"/>
        <item m="1" x="330"/>
        <item x="155"/>
        <item m="1" x="356"/>
        <item m="1" x="324"/>
        <item x="115"/>
        <item x="149"/>
        <item x="170"/>
        <item x="142"/>
        <item x="141"/>
        <item x="152"/>
        <item x="158"/>
        <item x="176"/>
        <item x="166"/>
        <item m="1" x="257"/>
        <item x="35"/>
        <item x="174"/>
        <item x="38"/>
        <item x="68"/>
        <item x="103"/>
        <item x="41"/>
        <item x="80"/>
        <item x="168"/>
        <item x="76"/>
        <item x="101"/>
        <item x="46"/>
        <item x="111"/>
        <item x="67"/>
        <item m="1" x="196"/>
        <item m="1" x="366"/>
        <item m="1" x="254"/>
        <item x="15"/>
        <item m="1" x="269"/>
        <item x="109"/>
        <item x="165"/>
        <item x="154"/>
        <item m="1" x="323"/>
        <item x="99"/>
        <item x="151"/>
        <item x="97"/>
        <item x="147"/>
        <item x="169"/>
        <item x="163"/>
        <item m="1" x="306"/>
        <item m="1" x="234"/>
        <item x="107"/>
        <item x="140"/>
        <item x="171"/>
        <item x="63"/>
        <item x="69"/>
        <item x="17"/>
        <item x="55"/>
        <item m="1" x="228"/>
        <item x="40"/>
        <item x="70"/>
        <item x="89"/>
        <item x="133"/>
        <item x="75"/>
        <item x="148"/>
        <item x="146"/>
        <item x="81"/>
        <item x="66"/>
        <item x="86"/>
        <item x="88"/>
        <item x="72"/>
        <item x="114"/>
        <item x="19"/>
        <item x="9"/>
        <item x="136"/>
        <item x="65"/>
        <item x="159"/>
        <item x="93"/>
        <item x="95"/>
        <item x="94"/>
        <item x="51"/>
        <item x="100"/>
        <item x="50"/>
        <item x="102"/>
        <item x="143"/>
        <item m="1" x="339"/>
        <item m="1" x="240"/>
        <item x="113"/>
        <item x="54"/>
        <item x="138"/>
        <item x="36"/>
        <item x="105"/>
        <item x="58"/>
        <item x="49"/>
        <item x="26"/>
        <item x="162"/>
        <item x="92"/>
        <item x="71"/>
        <item m="1" x="298"/>
        <item x="130"/>
        <item x="106"/>
        <item x="116"/>
        <item x="117"/>
        <item x="118"/>
        <item x="119"/>
        <item x="120"/>
        <item x="121"/>
        <item x="122"/>
        <item x="123"/>
        <item x="124"/>
        <item x="125"/>
        <item x="126"/>
        <item x="127"/>
        <item x="128"/>
        <item x="129"/>
        <item m="1" x="384"/>
        <item x="137"/>
        <item x="157"/>
        <item x="34"/>
        <item x="112"/>
        <item x="110"/>
        <item m="1" x="208"/>
        <item x="132"/>
        <item x="167"/>
        <item x="150"/>
        <item x="135"/>
        <item x="131"/>
        <item x="161"/>
        <item x="156"/>
        <item x="173"/>
        <item x="175"/>
        <item x="177"/>
        <item x="83"/>
        <item x="85"/>
        <item x="73"/>
        <item x="134"/>
        <item x="139"/>
        <item x="153"/>
        <item x="164"/>
      </items>
      <autoSortScope>
        <pivotArea dataOnly="0" outline="0" fieldPosition="0">
          <references count="1">
            <reference field="4294967294" count="1" selected="0">
              <x v="0"/>
            </reference>
          </references>
        </pivotArea>
      </autoSortScope>
    </pivotField>
    <pivotField axis="axisRow" compact="0" outline="0" subtotalTop="0" showAll="0" includeNewItemsInFilter="1" itemPageCount="6" sortType="descending" rankBy="0">
      <items count="19">
        <item x="6"/>
        <item m="1" x="14"/>
        <item x="4"/>
        <item x="11"/>
        <item x="0"/>
        <item x="2"/>
        <item m="1" x="16"/>
        <item m="1" x="15"/>
        <item x="9"/>
        <item m="1" x="17"/>
        <item x="10"/>
        <item x="1"/>
        <item x="3"/>
        <item x="7"/>
        <item m="1" x="12"/>
        <item x="5"/>
        <item x="8"/>
        <item m="1" x="13"/>
        <item t="default"/>
      </items>
      <autoSortScope>
        <pivotArea dataOnly="0" outline="0" fieldPosition="0">
          <references count="1">
            <reference field="4294967294" count="1" selected="0">
              <x v="0"/>
            </reference>
          </references>
        </pivotArea>
      </autoSortScope>
    </pivotField>
    <pivotField compact="0" numFmtId="4" outline="0" subtotalTop="0" showAll="0" includeNewItemsInFilter="1"/>
    <pivotField dataField="1" compact="0" numFmtId="4" outline="0" subtotalTop="0" showAll="0" includeNewItemsInFilter="1" itemPageCount="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5"/>
    <field x="1"/>
    <field x="4"/>
  </rowFields>
  <rowItems count="208">
    <i>
      <x v="5"/>
      <x/>
      <x v="68"/>
    </i>
    <i r="2">
      <x v="21"/>
    </i>
    <i r="2">
      <x v="66"/>
    </i>
    <i r="2">
      <x v="37"/>
    </i>
    <i r="2">
      <x v="64"/>
    </i>
    <i r="2">
      <x v="51"/>
    </i>
    <i r="2">
      <x v="55"/>
    </i>
    <i r="2">
      <x v="291"/>
    </i>
    <i r="2">
      <x v="6"/>
    </i>
    <i r="2">
      <x v="310"/>
    </i>
    <i r="2">
      <x v="60"/>
    </i>
    <i r="2">
      <x v="326"/>
    </i>
    <i r="2">
      <x v="5"/>
    </i>
    <i t="default" r="1">
      <x/>
    </i>
    <i r="1">
      <x v="1"/>
      <x v="124"/>
    </i>
    <i r="2">
      <x v="148"/>
    </i>
    <i r="2">
      <x v="126"/>
    </i>
    <i r="2">
      <x v="149"/>
    </i>
    <i r="2">
      <x v="133"/>
    </i>
    <i r="2">
      <x v="74"/>
    </i>
    <i r="2">
      <x v="75"/>
    </i>
    <i r="2">
      <x v="152"/>
    </i>
    <i r="2">
      <x v="299"/>
    </i>
    <i r="2">
      <x v="297"/>
    </i>
    <i r="2">
      <x v="305"/>
    </i>
    <i r="2">
      <x v="293"/>
    </i>
    <i r="2">
      <x v="306"/>
    </i>
    <i r="2">
      <x v="300"/>
    </i>
    <i r="2">
      <x v="298"/>
    </i>
    <i r="2">
      <x v="295"/>
    </i>
    <i r="2">
      <x v="302"/>
    </i>
    <i r="2">
      <x v="294"/>
    </i>
    <i r="2">
      <x v="301"/>
    </i>
    <i r="2">
      <x v="307"/>
    </i>
    <i t="default" r="1">
      <x v="1"/>
    </i>
    <i t="default">
      <x v="5"/>
    </i>
    <i>
      <x v="11"/>
      <x/>
      <x v="96"/>
    </i>
    <i r="2">
      <x v="98"/>
    </i>
    <i r="2">
      <x v="103"/>
    </i>
    <i r="2">
      <x v="58"/>
    </i>
    <i r="2">
      <x v="70"/>
    </i>
    <i r="2">
      <x v="71"/>
    </i>
    <i r="2">
      <x v="331"/>
    </i>
    <i r="2">
      <x v="25"/>
    </i>
    <i t="default" r="1">
      <x/>
    </i>
    <i r="1">
      <x v="1"/>
      <x v="100"/>
    </i>
    <i r="2">
      <x v="213"/>
    </i>
    <i r="2">
      <x v="104"/>
    </i>
    <i r="2">
      <x v="119"/>
    </i>
    <i r="2">
      <x v="195"/>
    </i>
    <i r="2">
      <x v="199"/>
    </i>
    <i r="2">
      <x v="336"/>
    </i>
    <i r="2">
      <x v="334"/>
    </i>
    <i r="2">
      <x v="342"/>
    </i>
    <i r="2">
      <x v="216"/>
    </i>
    <i r="2">
      <x v="132"/>
    </i>
    <i r="2">
      <x v="386"/>
    </i>
    <i r="2">
      <x v="387"/>
    </i>
    <i r="2">
      <x v="203"/>
    </i>
    <i r="2">
      <x v="260"/>
    </i>
    <i r="2">
      <x v="389"/>
    </i>
    <i r="2">
      <x v="343"/>
    </i>
    <i r="2">
      <x v="338"/>
    </i>
    <i r="2">
      <x v="341"/>
    </i>
    <i r="2">
      <x v="337"/>
    </i>
    <i r="2">
      <x v="335"/>
    </i>
    <i r="2">
      <x v="105"/>
    </i>
    <i t="default" r="1">
      <x v="1"/>
    </i>
    <i t="default">
      <x v="11"/>
    </i>
    <i>
      <x v="12"/>
      <x/>
      <x v="135"/>
    </i>
    <i r="2">
      <x v="43"/>
    </i>
    <i r="2">
      <x v="333"/>
    </i>
    <i r="2">
      <x v="191"/>
    </i>
    <i t="default" r="1">
      <x/>
    </i>
    <i r="1">
      <x v="1"/>
      <x v="84"/>
    </i>
    <i r="2">
      <x v="125"/>
    </i>
    <i r="2">
      <x v="130"/>
    </i>
    <i r="2">
      <x v="313"/>
    </i>
    <i r="2">
      <x v="183"/>
    </i>
    <i r="2">
      <x v="141"/>
    </i>
    <i r="2">
      <x v="314"/>
    </i>
    <i r="2">
      <x v="320"/>
    </i>
    <i r="2">
      <x v="186"/>
    </i>
    <i r="2">
      <x v="315"/>
    </i>
    <i r="2">
      <x v="316"/>
    </i>
    <i r="2">
      <x v="319"/>
    </i>
    <i r="2">
      <x v="318"/>
    </i>
    <i r="2">
      <x v="317"/>
    </i>
    <i r="2">
      <x v="83"/>
    </i>
    <i r="2">
      <x v="311"/>
    </i>
    <i t="default" r="1">
      <x v="1"/>
    </i>
    <i t="default">
      <x v="12"/>
    </i>
    <i>
      <x v="4"/>
      <x/>
      <x v="82"/>
    </i>
    <i r="2">
      <x v="69"/>
    </i>
    <i r="2">
      <x v="327"/>
    </i>
    <i r="2">
      <x v="9"/>
    </i>
    <i r="2">
      <x v="128"/>
    </i>
    <i r="2">
      <x v="332"/>
    </i>
    <i t="default" r="1">
      <x/>
    </i>
    <i r="1">
      <x v="1"/>
      <x v="81"/>
    </i>
    <i r="2">
      <x v="80"/>
    </i>
    <i r="2">
      <x v="129"/>
    </i>
    <i r="2">
      <x v="121"/>
    </i>
    <i r="2">
      <x v="233"/>
    </i>
    <i r="2">
      <x v="329"/>
    </i>
    <i r="2">
      <x v="328"/>
    </i>
    <i r="2">
      <x v="330"/>
    </i>
    <i r="2">
      <x v="143"/>
    </i>
    <i t="default" r="1">
      <x v="1"/>
    </i>
    <i t="default">
      <x v="4"/>
    </i>
    <i>
      <x v="2"/>
      <x v="1"/>
      <x v="47"/>
    </i>
    <i r="2">
      <x v="348"/>
    </i>
    <i r="2">
      <x v="344"/>
    </i>
    <i r="2">
      <x v="347"/>
    </i>
    <i r="2">
      <x v="346"/>
    </i>
    <i r="2">
      <x v="251"/>
    </i>
    <i r="2">
      <x v="351"/>
    </i>
    <i r="2">
      <x v="350"/>
    </i>
    <i r="2">
      <x v="345"/>
    </i>
    <i r="2">
      <x v="354"/>
    </i>
    <i r="2">
      <x v="353"/>
    </i>
    <i r="2">
      <x v="262"/>
    </i>
    <i r="2">
      <x v="349"/>
    </i>
    <i t="default" r="1">
      <x v="1"/>
    </i>
    <i t="default">
      <x v="2"/>
    </i>
    <i>
      <x/>
      <x v="1"/>
      <x v="48"/>
    </i>
    <i r="2">
      <x v="308"/>
    </i>
    <i r="2">
      <x v="287"/>
    </i>
    <i r="2">
      <x v="283"/>
    </i>
    <i r="2">
      <x v="281"/>
    </i>
    <i r="2">
      <x v="284"/>
    </i>
    <i r="2">
      <x v="279"/>
    </i>
    <i r="2">
      <x v="286"/>
    </i>
    <i r="2">
      <x v="282"/>
    </i>
    <i r="2">
      <x v="276"/>
    </i>
    <i r="2">
      <x v="278"/>
    </i>
    <i r="2">
      <x v="277"/>
    </i>
    <i r="2">
      <x v="275"/>
    </i>
    <i r="2">
      <x v="309"/>
    </i>
    <i r="2">
      <x v="280"/>
    </i>
    <i r="2">
      <x v="285"/>
    </i>
    <i t="default" r="1">
      <x v="1"/>
    </i>
    <i t="default">
      <x/>
    </i>
    <i>
      <x v="15"/>
      <x v="1"/>
      <x v="372"/>
    </i>
    <i r="2">
      <x v="374"/>
    </i>
    <i r="2">
      <x v="373"/>
    </i>
    <i r="2">
      <x v="380"/>
    </i>
    <i r="2">
      <x v="376"/>
    </i>
    <i r="2">
      <x v="379"/>
    </i>
    <i r="2">
      <x v="370"/>
    </i>
    <i r="2">
      <x v="378"/>
    </i>
    <i r="2">
      <x v="382"/>
    </i>
    <i r="2">
      <x v="371"/>
    </i>
    <i r="2">
      <x v="381"/>
    </i>
    <i r="2">
      <x v="383"/>
    </i>
    <i r="2">
      <x v="367"/>
    </i>
    <i r="2">
      <x v="385"/>
    </i>
    <i r="2">
      <x v="384"/>
    </i>
    <i r="2">
      <x v="368"/>
    </i>
    <i r="2">
      <x v="377"/>
    </i>
    <i t="default" r="1">
      <x v="1"/>
    </i>
    <i t="default">
      <x v="15"/>
    </i>
    <i>
      <x v="8"/>
      <x v="1"/>
      <x v="177"/>
    </i>
    <i r="2">
      <x v="265"/>
    </i>
    <i r="2">
      <x v="269"/>
    </i>
    <i r="2">
      <x v="266"/>
    </i>
    <i r="2">
      <x v="270"/>
    </i>
    <i r="2">
      <x v="271"/>
    </i>
    <i r="2">
      <x v="179"/>
    </i>
    <i r="2">
      <x v="273"/>
    </i>
    <i r="2">
      <x v="272"/>
    </i>
    <i r="2">
      <x v="268"/>
    </i>
    <i r="2">
      <x v="87"/>
    </i>
    <i r="2">
      <x v="267"/>
    </i>
    <i t="default" r="1">
      <x v="1"/>
    </i>
    <i t="default">
      <x v="8"/>
    </i>
    <i>
      <x v="13"/>
      <x v="1"/>
      <x v="321"/>
    </i>
    <i r="2">
      <x v="324"/>
    </i>
    <i r="2">
      <x v="322"/>
    </i>
    <i r="2">
      <x v="325"/>
    </i>
    <i r="2">
      <x v="323"/>
    </i>
    <i t="default" r="1">
      <x v="1"/>
    </i>
    <i t="default">
      <x v="13"/>
    </i>
    <i>
      <x v="16"/>
      <x v="1"/>
      <x v="388"/>
    </i>
    <i r="2">
      <x v="178"/>
    </i>
    <i r="2">
      <x v="391"/>
    </i>
    <i r="2">
      <x v="392"/>
    </i>
    <i r="2">
      <x v="390"/>
    </i>
    <i t="default" r="1">
      <x v="1"/>
    </i>
    <i t="default">
      <x v="16"/>
    </i>
    <i>
      <x v="10"/>
      <x v="1"/>
      <x v="362"/>
    </i>
    <i r="2">
      <x v="366"/>
    </i>
    <i r="2">
      <x v="364"/>
    </i>
    <i r="2">
      <x v="356"/>
    </i>
    <i r="2">
      <x v="361"/>
    </i>
    <i r="2">
      <x v="357"/>
    </i>
    <i r="2">
      <x v="363"/>
    </i>
    <i r="2">
      <x v="358"/>
    </i>
    <i r="2">
      <x v="365"/>
    </i>
    <i r="2">
      <x v="359"/>
    </i>
    <i r="2">
      <x v="355"/>
    </i>
    <i r="2">
      <x v="360"/>
    </i>
    <i t="default" r="1">
      <x v="1"/>
    </i>
    <i t="default">
      <x v="10"/>
    </i>
    <i>
      <x v="3"/>
      <x v="2"/>
      <x/>
    </i>
    <i t="default" r="1">
      <x v="2"/>
    </i>
    <i t="default">
      <x v="3"/>
    </i>
    <i t="grand">
      <x/>
    </i>
  </rowItems>
  <colItems count="1">
    <i/>
  </colItems>
  <dataFields count="1">
    <dataField name="Somme de TOTAL" fld="7" baseField="0" baseItem="0" numFmtId="2"/>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2" dataOnRows="1" applyNumberFormats="0" applyBorderFormats="0" applyFontFormats="0" applyPatternFormats="0" applyAlignmentFormats="0" applyWidthHeightFormats="1" dataCaption="Données" updatedVersion="3" showMemberPropertyTips="0" useAutoFormatting="1" itemPrintTitles="1" createdVersion="1" indent="0" compact="0" compactData="0" gridDropZones="1">
  <location ref="A3:C196" firstHeaderRow="2" firstDataRow="2" firstDataCol="2"/>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PageCount="6" defaultSubtotal="0">
      <items count="179">
        <item x="145"/>
        <item x="60"/>
        <item x="41"/>
        <item x="172"/>
        <item x="170"/>
        <item x="115"/>
        <item x="149"/>
        <item x="142"/>
        <item x="141"/>
        <item x="152"/>
        <item x="158"/>
        <item x="108"/>
        <item x="176"/>
        <item x="166"/>
        <item x="178"/>
        <item x="35"/>
        <item x="174"/>
        <item x="38"/>
        <item x="68"/>
        <item x="103"/>
        <item x="80"/>
        <item x="168"/>
        <item x="76"/>
        <item x="101"/>
        <item x="46"/>
        <item x="111"/>
        <item x="67"/>
        <item x="0"/>
        <item x="1"/>
        <item x="2"/>
        <item x="3"/>
        <item x="4"/>
        <item x="5"/>
        <item x="6"/>
        <item x="7"/>
        <item x="8"/>
        <item x="9"/>
        <item x="10"/>
        <item x="11"/>
        <item x="12"/>
        <item x="13"/>
        <item x="14"/>
        <item x="15"/>
        <item x="16"/>
        <item x="17"/>
        <item x="18"/>
        <item x="19"/>
        <item x="20"/>
        <item x="22"/>
        <item x="24"/>
        <item x="21"/>
        <item x="23"/>
        <item x="25"/>
        <item x="81"/>
        <item x="133"/>
        <item x="27"/>
        <item x="28"/>
        <item x="82"/>
        <item x="83"/>
        <item x="54"/>
        <item x="84"/>
        <item x="85"/>
        <item x="26"/>
        <item x="65"/>
        <item x="86"/>
        <item x="29"/>
        <item x="87"/>
        <item x="66"/>
        <item x="89"/>
        <item x="91"/>
        <item x="30"/>
        <item x="31"/>
        <item x="70"/>
        <item x="72"/>
        <item x="52"/>
        <item x="73"/>
        <item x="92"/>
        <item x="55"/>
        <item x="56"/>
        <item x="32"/>
        <item x="33"/>
        <item x="34"/>
        <item x="97"/>
        <item x="37"/>
        <item x="39"/>
        <item x="98"/>
        <item x="40"/>
        <item x="99"/>
        <item x="134"/>
        <item x="69"/>
        <item x="138"/>
        <item x="143"/>
        <item x="75"/>
        <item x="146"/>
        <item x="77"/>
        <item x="78"/>
        <item x="79"/>
        <item x="36"/>
        <item x="43"/>
        <item x="42"/>
        <item x="44"/>
        <item x="48"/>
        <item x="57"/>
        <item x="105"/>
        <item x="147"/>
        <item x="88"/>
        <item x="106"/>
        <item x="90"/>
        <item x="107"/>
        <item x="93"/>
        <item x="94"/>
        <item x="95"/>
        <item x="96"/>
        <item x="45"/>
        <item x="47"/>
        <item x="49"/>
        <item x="100"/>
        <item x="50"/>
        <item x="102"/>
        <item x="51"/>
        <item x="104"/>
        <item x="109"/>
        <item x="110"/>
        <item x="59"/>
        <item x="148"/>
        <item x="61"/>
        <item x="62"/>
        <item x="64"/>
        <item x="113"/>
        <item x="114"/>
        <item x="116"/>
        <item x="117"/>
        <item x="118"/>
        <item x="119"/>
        <item x="120"/>
        <item x="121"/>
        <item x="122"/>
        <item x="123"/>
        <item x="124"/>
        <item x="125"/>
        <item x="126"/>
        <item x="127"/>
        <item x="128"/>
        <item x="129"/>
        <item x="112"/>
        <item x="150"/>
        <item x="130"/>
        <item x="131"/>
        <item x="132"/>
        <item x="151"/>
        <item x="135"/>
        <item x="136"/>
        <item x="139"/>
        <item x="154"/>
        <item x="156"/>
        <item x="157"/>
        <item x="144"/>
        <item x="137"/>
        <item x="140"/>
        <item x="159"/>
        <item x="153"/>
        <item x="163"/>
        <item x="171"/>
        <item x="71"/>
        <item x="155"/>
        <item x="53"/>
        <item x="58"/>
        <item x="74"/>
        <item x="63"/>
        <item x="162"/>
        <item x="164"/>
        <item x="160"/>
        <item x="167"/>
        <item x="161"/>
        <item x="165"/>
        <item x="169"/>
        <item x="173"/>
        <item x="175"/>
        <item x="177"/>
      </items>
    </pivotField>
    <pivotField axis="axisRow" compact="0" outline="0" subtotalTop="0" showAll="0" includeNewItemsInFilter="1" itemPageCount="6">
      <items count="13">
        <item x="6"/>
        <item x="11"/>
        <item x="9"/>
        <item x="0"/>
        <item x="1"/>
        <item x="2"/>
        <item x="3"/>
        <item x="4"/>
        <item x="7"/>
        <item x="8"/>
        <item x="5"/>
        <item x="10"/>
        <item t="default"/>
      </items>
    </pivotField>
    <pivotField dataField="1" compact="0" numFmtId="4" outline="0" subtotalTop="0" showAll="0" includeNewItemsInFilter="1"/>
    <pivotField compact="0" numFmtId="4" outline="0" subtotalTop="0" showAll="0" includeNewItemsInFilter="1" itemPageCount="6"/>
  </pivotFields>
  <rowFields count="2">
    <field x="5"/>
    <field x="4"/>
  </rowFields>
  <rowItems count="192">
    <i>
      <x/>
      <x v="1"/>
    </i>
    <i r="1">
      <x v="2"/>
    </i>
    <i r="1">
      <x v="15"/>
    </i>
    <i r="1">
      <x v="16"/>
    </i>
    <i r="1">
      <x v="17"/>
    </i>
    <i r="1">
      <x v="18"/>
    </i>
    <i r="1">
      <x v="19"/>
    </i>
    <i r="1">
      <x v="20"/>
    </i>
    <i r="1">
      <x v="21"/>
    </i>
    <i r="1">
      <x v="22"/>
    </i>
    <i r="1">
      <x v="23"/>
    </i>
    <i r="1">
      <x v="24"/>
    </i>
    <i r="1">
      <x v="25"/>
    </i>
    <i r="1">
      <x v="26"/>
    </i>
    <i r="1">
      <x v="89"/>
    </i>
    <i r="1">
      <x v="168"/>
    </i>
    <i t="default">
      <x/>
    </i>
    <i>
      <x v="1"/>
      <x/>
    </i>
    <i t="default">
      <x v="1"/>
    </i>
    <i>
      <x v="2"/>
      <x v="3"/>
    </i>
    <i r="1">
      <x v="4"/>
    </i>
    <i r="1">
      <x v="5"/>
    </i>
    <i r="1">
      <x v="6"/>
    </i>
    <i r="1">
      <x v="7"/>
    </i>
    <i r="1">
      <x v="8"/>
    </i>
    <i r="1">
      <x v="9"/>
    </i>
    <i r="1">
      <x v="10"/>
    </i>
    <i r="1">
      <x v="11"/>
    </i>
    <i r="1">
      <x v="12"/>
    </i>
    <i r="1">
      <x v="13"/>
    </i>
    <i r="1">
      <x v="14"/>
    </i>
    <i t="default">
      <x v="2"/>
    </i>
    <i>
      <x v="3"/>
      <x v="27"/>
    </i>
    <i r="1">
      <x v="35"/>
    </i>
    <i r="1">
      <x v="36"/>
    </i>
    <i r="1">
      <x v="39"/>
    </i>
    <i r="1">
      <x v="63"/>
    </i>
    <i r="1">
      <x v="71"/>
    </i>
    <i r="1">
      <x v="102"/>
    </i>
    <i r="1">
      <x v="107"/>
    </i>
    <i r="1">
      <x v="111"/>
    </i>
    <i r="1">
      <x v="113"/>
    </i>
    <i r="1">
      <x v="125"/>
    </i>
    <i r="1">
      <x v="127"/>
    </i>
    <i r="1">
      <x v="151"/>
    </i>
    <i r="1">
      <x v="159"/>
    </i>
    <i r="1">
      <x v="171"/>
    </i>
    <i t="default">
      <x v="3"/>
    </i>
    <i>
      <x v="4"/>
      <x v="28"/>
    </i>
    <i r="1">
      <x v="29"/>
    </i>
    <i r="1">
      <x v="34"/>
    </i>
    <i r="1">
      <x v="48"/>
    </i>
    <i r="1">
      <x v="56"/>
    </i>
    <i r="1">
      <x v="57"/>
    </i>
    <i r="1">
      <x v="58"/>
    </i>
    <i r="1">
      <x v="59"/>
    </i>
    <i r="1">
      <x v="61"/>
    </i>
    <i r="1">
      <x v="65"/>
    </i>
    <i r="1">
      <x v="66"/>
    </i>
    <i r="1">
      <x v="74"/>
    </i>
    <i r="1">
      <x v="80"/>
    </i>
    <i r="1">
      <x v="85"/>
    </i>
    <i r="1">
      <x v="88"/>
    </i>
    <i r="1">
      <x v="90"/>
    </i>
    <i r="1">
      <x v="91"/>
    </i>
    <i r="1">
      <x v="94"/>
    </i>
    <i r="1">
      <x v="95"/>
    </i>
    <i r="1">
      <x v="98"/>
    </i>
    <i r="1">
      <x v="101"/>
    </i>
    <i r="1">
      <x v="109"/>
    </i>
    <i r="1">
      <x v="116"/>
    </i>
    <i r="1">
      <x v="117"/>
    </i>
    <i r="1">
      <x v="118"/>
    </i>
    <i r="1">
      <x v="119"/>
    </i>
    <i r="1">
      <x v="120"/>
    </i>
    <i r="1">
      <x v="126"/>
    </i>
    <i r="1">
      <x v="128"/>
    </i>
    <i r="1">
      <x v="156"/>
    </i>
    <i t="default">
      <x v="4"/>
    </i>
    <i>
      <x v="5"/>
      <x v="30"/>
    </i>
    <i r="1">
      <x v="31"/>
    </i>
    <i r="1">
      <x v="32"/>
    </i>
    <i r="1">
      <x v="37"/>
    </i>
    <i r="1">
      <x v="38"/>
    </i>
    <i r="1">
      <x v="40"/>
    </i>
    <i r="1">
      <x v="41"/>
    </i>
    <i r="1">
      <x v="42"/>
    </i>
    <i r="1">
      <x v="43"/>
    </i>
    <i r="1">
      <x v="44"/>
    </i>
    <i r="1">
      <x v="45"/>
    </i>
    <i r="1">
      <x v="46"/>
    </i>
    <i r="1">
      <x v="47"/>
    </i>
    <i r="1">
      <x v="50"/>
    </i>
    <i r="1">
      <x v="51"/>
    </i>
    <i r="1">
      <x v="52"/>
    </i>
    <i r="1">
      <x v="55"/>
    </i>
    <i r="1">
      <x v="69"/>
    </i>
    <i r="1">
      <x v="70"/>
    </i>
    <i r="1">
      <x v="82"/>
    </i>
    <i r="1">
      <x v="87"/>
    </i>
    <i r="1">
      <x v="104"/>
    </i>
    <i r="1">
      <x v="108"/>
    </i>
    <i r="1">
      <x v="114"/>
    </i>
    <i r="1">
      <x v="121"/>
    </i>
    <i r="1">
      <x v="149"/>
    </i>
    <i r="1">
      <x v="153"/>
    </i>
    <i r="1">
      <x v="158"/>
    </i>
    <i r="1">
      <x v="161"/>
    </i>
    <i r="1">
      <x v="162"/>
    </i>
    <i r="1">
      <x v="165"/>
    </i>
    <i r="1">
      <x v="174"/>
    </i>
    <i r="1">
      <x v="175"/>
    </i>
    <i t="default">
      <x v="5"/>
    </i>
    <i>
      <x v="6"/>
      <x v="33"/>
    </i>
    <i r="1">
      <x v="53"/>
    </i>
    <i r="1">
      <x v="54"/>
    </i>
    <i r="1">
      <x v="60"/>
    </i>
    <i r="1">
      <x v="68"/>
    </i>
    <i r="1">
      <x v="72"/>
    </i>
    <i r="1">
      <x v="77"/>
    </i>
    <i r="1">
      <x v="78"/>
    </i>
    <i r="1">
      <x v="79"/>
    </i>
    <i r="1">
      <x v="83"/>
    </i>
    <i r="1">
      <x v="84"/>
    </i>
    <i r="1">
      <x v="86"/>
    </i>
    <i r="1">
      <x v="92"/>
    </i>
    <i r="1">
      <x v="93"/>
    </i>
    <i r="1">
      <x v="96"/>
    </i>
    <i r="1">
      <x v="99"/>
    </i>
    <i r="1">
      <x v="100"/>
    </i>
    <i r="1">
      <x v="110"/>
    </i>
    <i r="1">
      <x v="112"/>
    </i>
    <i r="1">
      <x v="124"/>
    </i>
    <i t="default">
      <x v="6"/>
    </i>
    <i>
      <x v="7"/>
      <x v="49"/>
    </i>
    <i r="1">
      <x v="62"/>
    </i>
    <i r="1">
      <x v="76"/>
    </i>
    <i r="1">
      <x v="97"/>
    </i>
    <i r="1">
      <x v="103"/>
    </i>
    <i r="1">
      <x v="106"/>
    </i>
    <i r="1">
      <x v="115"/>
    </i>
    <i r="1">
      <x v="123"/>
    </i>
    <i r="1">
      <x v="146"/>
    </i>
    <i r="1">
      <x v="163"/>
    </i>
    <i r="1">
      <x v="164"/>
    </i>
    <i r="1">
      <x v="166"/>
    </i>
    <i r="1">
      <x v="169"/>
    </i>
    <i t="default">
      <x v="7"/>
    </i>
    <i>
      <x v="8"/>
      <x v="64"/>
    </i>
    <i r="1">
      <x v="67"/>
    </i>
    <i r="1">
      <x v="73"/>
    </i>
    <i r="1">
      <x v="105"/>
    </i>
    <i r="1">
      <x v="129"/>
    </i>
    <i t="default">
      <x v="8"/>
    </i>
    <i>
      <x v="9"/>
      <x v="75"/>
    </i>
    <i r="1">
      <x v="152"/>
    </i>
    <i r="1">
      <x v="160"/>
    </i>
    <i r="1">
      <x v="167"/>
    </i>
    <i r="1">
      <x v="170"/>
    </i>
    <i t="default">
      <x v="9"/>
    </i>
    <i>
      <x v="10"/>
      <x v="81"/>
    </i>
    <i r="1">
      <x v="122"/>
    </i>
    <i r="1">
      <x v="142"/>
    </i>
    <i r="1">
      <x v="143"/>
    </i>
    <i r="1">
      <x v="144"/>
    </i>
    <i r="1">
      <x v="145"/>
    </i>
    <i r="1">
      <x v="147"/>
    </i>
    <i r="1">
      <x v="148"/>
    </i>
    <i r="1">
      <x v="150"/>
    </i>
    <i r="1">
      <x v="154"/>
    </i>
    <i r="1">
      <x v="155"/>
    </i>
    <i r="1">
      <x v="157"/>
    </i>
    <i r="1">
      <x v="172"/>
    </i>
    <i r="1">
      <x v="173"/>
    </i>
    <i r="1">
      <x v="176"/>
    </i>
    <i r="1">
      <x v="177"/>
    </i>
    <i r="1">
      <x v="178"/>
    </i>
    <i t="default">
      <x v="10"/>
    </i>
    <i>
      <x v="11"/>
      <x v="130"/>
    </i>
    <i r="1">
      <x v="131"/>
    </i>
    <i r="1">
      <x v="132"/>
    </i>
    <i r="1">
      <x v="133"/>
    </i>
    <i r="1">
      <x v="134"/>
    </i>
    <i r="1">
      <x v="135"/>
    </i>
    <i r="1">
      <x v="136"/>
    </i>
    <i r="1">
      <x v="137"/>
    </i>
    <i r="1">
      <x v="138"/>
    </i>
    <i r="1">
      <x v="139"/>
    </i>
    <i r="1">
      <x v="140"/>
    </i>
    <i r="1">
      <x v="141"/>
    </i>
    <i t="default">
      <x v="11"/>
    </i>
    <i t="grand">
      <x/>
    </i>
  </rowItems>
  <colItems count="1">
    <i/>
  </colItems>
  <dataFields count="1">
    <dataField name="Somme de Total Mignot" fld="6"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eau croisé dynamique1" cacheId="0" dataOnRows="1" applyNumberFormats="0" applyBorderFormats="0" applyFontFormats="0" applyPatternFormats="0" applyAlignmentFormats="0" applyWidthHeightFormats="1" dataCaption="Données" updatedVersion="3" showMemberPropertyTips="0" useAutoFormatting="1" itemPrintTitles="1" createdVersion="1" indent="0" compact="0" compactData="0" gridDropZones="1">
  <location ref="A3:T8" firstHeaderRow="1" firstDataRow="3" firstDataCol="1"/>
  <pivotFields count="20">
    <pivotField compact="0" outline="0" subtotalTop="0" showAll="0" includeNewItemsInFilter="1"/>
    <pivotField axis="axisCol" dataField="1" compact="0" outline="0" subtotalTop="0" showAll="0" includeNewItemsInFilter="1">
      <items count="4">
        <item x="1"/>
        <item x="0"/>
        <item x="2"/>
        <item t="default"/>
      </items>
    </pivotField>
    <pivotField axis="axisCol" compact="0" outline="0" subtotalTop="0" showAll="0" includeNewItemsInFilter="1">
      <items count="11">
        <item x="1"/>
        <item x="6"/>
        <item m="1" x="8"/>
        <item m="1" x="9"/>
        <item x="0"/>
        <item x="2"/>
        <item x="5"/>
        <item x="4"/>
        <item x="3"/>
        <item m="1" x="7"/>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24">
        <item m="1" x="4"/>
        <item m="1" x="10"/>
        <item m="1" x="7"/>
        <item m="1" x="12"/>
        <item m="1" x="20"/>
        <item m="1" x="14"/>
        <item m="1" x="2"/>
        <item m="1" x="16"/>
        <item m="1" x="15"/>
        <item m="1" x="13"/>
        <item m="1" x="8"/>
        <item m="1" x="5"/>
        <item x="1"/>
        <item m="1" x="17"/>
        <item m="1" x="18"/>
        <item m="1" x="19"/>
        <item m="1" x="11"/>
        <item m="1" x="6"/>
        <item m="1" x="21"/>
        <item m="1" x="9"/>
        <item m="1" x="3"/>
        <item m="1" x="22"/>
        <item x="0"/>
        <item t="default"/>
      </items>
    </pivotField>
    <pivotField compact="0" numFmtId="4" outline="0" subtotalTop="0" showAll="0" includeNewItemsInFilter="1"/>
    <pivotField compact="0" numFmtId="4" outline="0" subtotalTop="0" showAll="0" includeNewItemsInFilter="1"/>
    <pivotField compact="0" outline="0" subtotalTop="0" showAll="0" includeNewItemsInFilter="1"/>
    <pivotField compact="0" numFmtId="4" outline="0" subtotalTop="0" showAll="0" includeNewItemsInFilter="1"/>
    <pivotField compact="0" outline="0" subtotalTop="0" showAll="0" includeNewItemsInFilter="1"/>
    <pivotField compact="0" numFmtId="4" outline="0" subtotalTop="0" showAll="0" includeNewItemsInFilter="1"/>
    <pivotField compact="0" outline="0" subtotalTop="0" showAll="0" includeNewItemsInFilter="1"/>
    <pivotField compact="0" numFmtId="4" outline="0" subtotalTop="0" showAll="0" includeNewItemsInFilter="1"/>
    <pivotField compact="0" outline="0" subtotalTop="0" showAll="0" includeNewItemsInFilter="1"/>
    <pivotField compact="0" numFmtId="4" outline="0" subtotalTop="0" showAll="0" includeNewItemsInFilter="1"/>
    <pivotField compact="0" outline="0" subtotalTop="0" showAll="0" includeNewItemsInFilter="1"/>
    <pivotField compact="0" numFmtId="4" outline="0" subtotalTop="0" showAll="0" includeNewItemsInFilter="1"/>
    <pivotField compact="0" outline="0" subtotalTop="0" showAll="0" includeNewItemsInFilter="1"/>
    <pivotField compact="0" numFmtId="4" outline="0" subtotalTop="0" showAll="0" includeNewItemsInFilter="1"/>
  </pivotFields>
  <rowFields count="1">
    <field x="5"/>
  </rowFields>
  <rowItems count="3">
    <i>
      <x v="12"/>
    </i>
    <i>
      <x v="22"/>
    </i>
    <i t="grand">
      <x/>
    </i>
  </rowItems>
  <colFields count="2">
    <field x="1"/>
    <field x="2"/>
  </colFields>
  <colItems count="19">
    <i>
      <x/>
      <x/>
    </i>
    <i r="1">
      <x v="1"/>
    </i>
    <i r="1">
      <x v="6"/>
    </i>
    <i r="1">
      <x v="7"/>
    </i>
    <i r="1">
      <x v="8"/>
    </i>
    <i t="default">
      <x/>
    </i>
    <i>
      <x v="1"/>
      <x/>
    </i>
    <i r="1">
      <x v="4"/>
    </i>
    <i r="1">
      <x v="5"/>
    </i>
    <i t="default">
      <x v="1"/>
    </i>
    <i>
      <x v="2"/>
      <x/>
    </i>
    <i r="1">
      <x v="1"/>
    </i>
    <i r="1">
      <x v="4"/>
    </i>
    <i r="1">
      <x v="5"/>
    </i>
    <i r="1">
      <x v="6"/>
    </i>
    <i r="1">
      <x v="7"/>
    </i>
    <i r="1">
      <x v="8"/>
    </i>
    <i t="default">
      <x v="2"/>
    </i>
    <i t="grand">
      <x/>
    </i>
  </colItems>
  <dataFields count="1">
    <dataField name="Nombre de A/P" fld="1" subtotal="count" baseField="0" baseItem="0"/>
  </dataFields>
  <formats count="1">
    <format dxfId="94">
      <pivotArea dataOnly="0" labelOnly="1" outline="0" fieldPosition="0">
        <references count="1">
          <reference field="1"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B42"/>
  <sheetViews>
    <sheetView topLeftCell="A21" zoomScaleNormal="100" workbookViewId="0">
      <selection activeCell="B26" sqref="B26"/>
    </sheetView>
  </sheetViews>
  <sheetFormatPr baseColWidth="10" defaultRowHeight="18.75"/>
  <cols>
    <col min="1" max="1" width="97.625" style="91" customWidth="1"/>
    <col min="2" max="2" width="50" customWidth="1"/>
  </cols>
  <sheetData>
    <row r="1" spans="1:2">
      <c r="A1" s="89" t="s">
        <v>70</v>
      </c>
    </row>
    <row r="2" spans="1:2" ht="21.75">
      <c r="A2" s="90" t="s">
        <v>137</v>
      </c>
      <c r="B2" s="59"/>
    </row>
    <row r="3" spans="1:2" ht="21.75">
      <c r="A3" s="90" t="s">
        <v>138</v>
      </c>
      <c r="B3" s="59"/>
    </row>
    <row r="4" spans="1:2">
      <c r="A4" s="90" t="s">
        <v>208</v>
      </c>
      <c r="B4" s="58"/>
    </row>
    <row r="5" spans="1:2">
      <c r="A5" s="90" t="s">
        <v>209</v>
      </c>
      <c r="B5" s="58"/>
    </row>
    <row r="6" spans="1:2">
      <c r="A6" s="90" t="s">
        <v>210</v>
      </c>
      <c r="B6" s="58"/>
    </row>
    <row r="7" spans="1:2" ht="63.75">
      <c r="A7" s="91" t="s">
        <v>139</v>
      </c>
      <c r="B7" s="50"/>
    </row>
    <row r="8" spans="1:2">
      <c r="A8" s="89" t="s">
        <v>71</v>
      </c>
    </row>
    <row r="9" spans="1:2">
      <c r="A9" s="91" t="s">
        <v>42</v>
      </c>
    </row>
    <row r="10" spans="1:2">
      <c r="A10" s="89" t="s">
        <v>72</v>
      </c>
    </row>
    <row r="11" spans="1:2" ht="37.5">
      <c r="A11" s="91" t="s">
        <v>74</v>
      </c>
    </row>
    <row r="12" spans="1:2" ht="56.25">
      <c r="A12" s="91" t="s">
        <v>73</v>
      </c>
    </row>
    <row r="13" spans="1:2">
      <c r="A13" s="89" t="s">
        <v>136</v>
      </c>
    </row>
    <row r="14" spans="1:2">
      <c r="A14" s="92" t="s">
        <v>140</v>
      </c>
    </row>
    <row r="15" spans="1:2">
      <c r="A15" s="93" t="s">
        <v>141</v>
      </c>
    </row>
    <row r="16" spans="1:2">
      <c r="A16" s="91" t="s">
        <v>60</v>
      </c>
    </row>
    <row r="17" spans="1:1" ht="56.25">
      <c r="A17" s="90" t="s">
        <v>61</v>
      </c>
    </row>
    <row r="18" spans="1:1">
      <c r="A18" s="93" t="s">
        <v>142</v>
      </c>
    </row>
    <row r="19" spans="1:1" ht="56.25">
      <c r="A19" s="90" t="s">
        <v>62</v>
      </c>
    </row>
    <row r="20" spans="1:1">
      <c r="A20" s="92" t="s">
        <v>63</v>
      </c>
    </row>
    <row r="21" spans="1:1">
      <c r="A21" s="93" t="s">
        <v>143</v>
      </c>
    </row>
    <row r="22" spans="1:1">
      <c r="A22" s="91" t="s">
        <v>64</v>
      </c>
    </row>
    <row r="23" spans="1:1">
      <c r="A23" s="91" t="s">
        <v>65</v>
      </c>
    </row>
    <row r="24" spans="1:1">
      <c r="A24" s="93" t="s">
        <v>144</v>
      </c>
    </row>
    <row r="25" spans="1:1">
      <c r="A25" s="93" t="s">
        <v>145</v>
      </c>
    </row>
    <row r="26" spans="1:1" ht="37.5">
      <c r="A26" s="91" t="s">
        <v>66</v>
      </c>
    </row>
    <row r="27" spans="1:1" ht="37.5">
      <c r="A27" s="91" t="s">
        <v>67</v>
      </c>
    </row>
    <row r="28" spans="1:1">
      <c r="A28" s="88" t="s">
        <v>146</v>
      </c>
    </row>
    <row r="29" spans="1:1" ht="41.25">
      <c r="A29" s="91" t="s">
        <v>147</v>
      </c>
    </row>
    <row r="30" spans="1:1">
      <c r="A30" s="91" t="s">
        <v>68</v>
      </c>
    </row>
    <row r="31" spans="1:1" ht="22.5">
      <c r="A31" s="91" t="s">
        <v>148</v>
      </c>
    </row>
    <row r="32" spans="1:1" ht="37.5">
      <c r="A32" s="91" t="s">
        <v>69</v>
      </c>
    </row>
    <row r="33" spans="1:1" ht="56.25">
      <c r="A33" s="126" t="s">
        <v>43</v>
      </c>
    </row>
    <row r="34" spans="1:1">
      <c r="A34" s="90" t="s">
        <v>44</v>
      </c>
    </row>
    <row r="35" spans="1:1" ht="93.75">
      <c r="A35" s="91" t="s">
        <v>45</v>
      </c>
    </row>
    <row r="36" spans="1:1" ht="75">
      <c r="A36" s="91" t="s">
        <v>134</v>
      </c>
    </row>
    <row r="37" spans="1:1" ht="56.25">
      <c r="A37" s="91" t="s">
        <v>80</v>
      </c>
    </row>
    <row r="40" spans="1:1">
      <c r="A40" s="94"/>
    </row>
    <row r="41" spans="1:1">
      <c r="A41" s="90"/>
    </row>
    <row r="42" spans="1:1">
      <c r="A42" s="90"/>
    </row>
  </sheetData>
  <phoneticPr fontId="0" type="noConversion"/>
  <pageMargins left="0.78740157499999996" right="0.78740157499999996" top="0.984251969" bottom="0.984251969" header="0.4921259845" footer="0.4921259845"/>
  <pageSetup paperSize="9" scale="97" orientation="portrait" r:id="rId1"/>
  <headerFooter alignWithMargins="0"/>
  <rowBreaks count="2" manualBreakCount="2">
    <brk id="12" max="16383" man="1"/>
    <brk id="3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Q49"/>
  <sheetViews>
    <sheetView zoomScaleNormal="100" workbookViewId="0">
      <selection activeCell="E22" sqref="E22"/>
    </sheetView>
  </sheetViews>
  <sheetFormatPr baseColWidth="10" defaultRowHeight="15.75" outlineLevelCol="1"/>
  <cols>
    <col min="1" max="1" width="4.625" customWidth="1" collapsed="1"/>
    <col min="2" max="2" width="26.875" customWidth="1"/>
    <col min="3" max="3" width="29.125" customWidth="1"/>
    <col min="4" max="4" width="10" hidden="1" customWidth="1" outlineLevel="1"/>
    <col min="5" max="5" width="9.5" style="179" customWidth="1" collapsed="1"/>
    <col min="6" max="7" width="7.125" customWidth="1"/>
    <col min="8" max="11" width="7.125" hidden="1" customWidth="1" outlineLevel="1"/>
    <col min="12" max="12" width="5.125" customWidth="1" collapsed="1"/>
    <col min="13" max="13" width="7.125" customWidth="1"/>
    <col min="14" max="14" width="5.25" customWidth="1"/>
    <col min="15" max="15" width="7.125" customWidth="1"/>
    <col min="16" max="16" width="5.875" customWidth="1"/>
    <col min="17" max="17" width="7.125" customWidth="1"/>
  </cols>
  <sheetData>
    <row r="1" spans="1:17" s="15" customFormat="1" ht="31.5" customHeight="1">
      <c r="A1" s="253" t="s">
        <v>47</v>
      </c>
      <c r="B1" s="253"/>
      <c r="C1" s="253"/>
      <c r="D1" s="253"/>
      <c r="E1" s="253"/>
      <c r="F1" s="253"/>
      <c r="G1" s="253"/>
      <c r="H1" s="253"/>
      <c r="I1" s="253"/>
      <c r="J1" s="253"/>
      <c r="K1" s="253"/>
      <c r="L1" s="253"/>
      <c r="M1" s="253"/>
      <c r="N1" s="253"/>
      <c r="O1" s="253"/>
      <c r="P1" s="253"/>
      <c r="Q1" s="253"/>
    </row>
    <row r="2" spans="1:17" s="2" customFormat="1" ht="104.25">
      <c r="A2" s="11" t="s">
        <v>22</v>
      </c>
      <c r="B2" s="9" t="s">
        <v>1</v>
      </c>
      <c r="C2" s="9" t="s">
        <v>0</v>
      </c>
      <c r="D2" s="26" t="s">
        <v>33</v>
      </c>
      <c r="E2" s="180" t="s">
        <v>20</v>
      </c>
      <c r="F2" s="105" t="s">
        <v>2</v>
      </c>
      <c r="G2" s="106" t="s">
        <v>3</v>
      </c>
      <c r="H2" s="105" t="s">
        <v>14</v>
      </c>
      <c r="I2" s="106" t="s">
        <v>15</v>
      </c>
      <c r="J2" s="105" t="s">
        <v>17</v>
      </c>
      <c r="K2" s="106" t="s">
        <v>18</v>
      </c>
      <c r="L2" s="105" t="s">
        <v>4</v>
      </c>
      <c r="M2" s="106" t="s">
        <v>5</v>
      </c>
      <c r="N2" s="105" t="s">
        <v>8</v>
      </c>
      <c r="O2" s="106" t="s">
        <v>9</v>
      </c>
      <c r="P2" s="105" t="s">
        <v>11</v>
      </c>
      <c r="Q2" s="107" t="s">
        <v>12</v>
      </c>
    </row>
    <row r="3" spans="1:17" s="118" customFormat="1" ht="15" customHeight="1">
      <c r="A3" s="108">
        <v>1</v>
      </c>
      <c r="B3" s="128" t="s">
        <v>290</v>
      </c>
      <c r="C3" s="129" t="s">
        <v>261</v>
      </c>
      <c r="D3" s="103">
        <v>59.215000000000011</v>
      </c>
      <c r="E3" s="176">
        <v>45.550000000000004</v>
      </c>
      <c r="F3" s="81">
        <v>2</v>
      </c>
      <c r="G3" s="8">
        <v>11.3</v>
      </c>
      <c r="H3" s="81"/>
      <c r="I3" s="8"/>
      <c r="J3" s="81"/>
      <c r="K3" s="57"/>
      <c r="L3" s="81">
        <v>2</v>
      </c>
      <c r="M3" s="8">
        <v>11.15</v>
      </c>
      <c r="N3" s="81">
        <v>2</v>
      </c>
      <c r="O3" s="8">
        <v>11.5</v>
      </c>
      <c r="P3" s="81">
        <v>2</v>
      </c>
      <c r="Q3" s="8">
        <v>11.6</v>
      </c>
    </row>
    <row r="4" spans="1:17" s="118" customFormat="1" ht="15" customHeight="1">
      <c r="A4" s="109">
        <f t="shared" ref="A4:A40" si="0">IF(E4=0,"",IF(E4=E3,A3,IF(E3=E2,A3+2,A3+1)))</f>
        <v>2</v>
      </c>
      <c r="B4" s="137" t="s">
        <v>343</v>
      </c>
      <c r="C4" s="129" t="s">
        <v>319</v>
      </c>
      <c r="D4" s="103">
        <v>58.954999999999991</v>
      </c>
      <c r="E4" s="176">
        <v>45.349999999999994</v>
      </c>
      <c r="F4" s="81">
        <v>2</v>
      </c>
      <c r="G4" s="8">
        <v>11.7</v>
      </c>
      <c r="H4" s="81"/>
      <c r="I4" s="8"/>
      <c r="J4" s="81"/>
      <c r="K4" s="8"/>
      <c r="L4" s="81">
        <v>2</v>
      </c>
      <c r="M4" s="8">
        <v>10.8</v>
      </c>
      <c r="N4" s="81">
        <v>2</v>
      </c>
      <c r="O4" s="57">
        <v>11.8</v>
      </c>
      <c r="P4" s="81">
        <v>2</v>
      </c>
      <c r="Q4" s="8">
        <v>11.05</v>
      </c>
    </row>
    <row r="5" spans="1:17" s="118" customFormat="1" ht="15" customHeight="1">
      <c r="A5" s="109">
        <f t="shared" si="0"/>
        <v>3</v>
      </c>
      <c r="B5" s="137" t="s">
        <v>466</v>
      </c>
      <c r="C5" s="129" t="s">
        <v>319</v>
      </c>
      <c r="D5" s="103">
        <v>58.629999999999995</v>
      </c>
      <c r="E5" s="176">
        <v>45.099999999999994</v>
      </c>
      <c r="F5" s="81">
        <v>2</v>
      </c>
      <c r="G5" s="8">
        <v>10.7</v>
      </c>
      <c r="H5" s="81"/>
      <c r="I5" s="8"/>
      <c r="J5" s="81"/>
      <c r="K5" s="8"/>
      <c r="L5" s="81">
        <v>2</v>
      </c>
      <c r="M5" s="8">
        <v>11.05</v>
      </c>
      <c r="N5" s="81">
        <v>2</v>
      </c>
      <c r="O5" s="8">
        <v>11.9</v>
      </c>
      <c r="P5" s="81">
        <v>2</v>
      </c>
      <c r="Q5" s="8">
        <v>11.45</v>
      </c>
    </row>
    <row r="6" spans="1:17" s="118" customFormat="1" ht="15" customHeight="1">
      <c r="A6" s="109">
        <f t="shared" si="0"/>
        <v>4</v>
      </c>
      <c r="B6" s="137" t="s">
        <v>122</v>
      </c>
      <c r="C6" s="129" t="s">
        <v>261</v>
      </c>
      <c r="D6" s="103">
        <v>58.240000000000009</v>
      </c>
      <c r="E6" s="176">
        <v>44.800000000000004</v>
      </c>
      <c r="F6" s="81">
        <v>2</v>
      </c>
      <c r="G6" s="8">
        <v>10.9</v>
      </c>
      <c r="H6" s="81"/>
      <c r="I6" s="8"/>
      <c r="J6" s="81"/>
      <c r="K6" s="8"/>
      <c r="L6" s="81">
        <v>2</v>
      </c>
      <c r="M6" s="8">
        <v>11.25</v>
      </c>
      <c r="N6" s="81">
        <v>2</v>
      </c>
      <c r="O6" s="8">
        <v>11.3</v>
      </c>
      <c r="P6" s="81">
        <v>2</v>
      </c>
      <c r="Q6" s="8">
        <v>11.35</v>
      </c>
    </row>
    <row r="7" spans="1:17" s="119" customFormat="1" ht="15" customHeight="1">
      <c r="A7" s="109">
        <f t="shared" si="0"/>
        <v>5</v>
      </c>
      <c r="B7" s="137" t="s">
        <v>468</v>
      </c>
      <c r="C7" s="129" t="s">
        <v>319</v>
      </c>
      <c r="D7" s="103">
        <v>58.175000000000004</v>
      </c>
      <c r="E7" s="176">
        <v>44.75</v>
      </c>
      <c r="F7" s="81">
        <v>2</v>
      </c>
      <c r="G7" s="8">
        <v>11.2</v>
      </c>
      <c r="H7" s="81"/>
      <c r="I7" s="8"/>
      <c r="J7" s="81"/>
      <c r="K7" s="8"/>
      <c r="L7" s="81">
        <v>2</v>
      </c>
      <c r="M7" s="8">
        <v>10.85</v>
      </c>
      <c r="N7" s="81">
        <v>2</v>
      </c>
      <c r="O7" s="8">
        <v>11.5</v>
      </c>
      <c r="P7" s="81">
        <v>2</v>
      </c>
      <c r="Q7" s="8">
        <v>11.2</v>
      </c>
    </row>
    <row r="8" spans="1:17" s="119" customFormat="1" ht="15" customHeight="1">
      <c r="A8" s="109">
        <f t="shared" si="0"/>
        <v>6</v>
      </c>
      <c r="B8" s="137" t="s">
        <v>150</v>
      </c>
      <c r="C8" s="129" t="s">
        <v>292</v>
      </c>
      <c r="D8" s="103">
        <v>57.655000000000001</v>
      </c>
      <c r="E8" s="176">
        <v>44.35</v>
      </c>
      <c r="F8" s="81">
        <v>2</v>
      </c>
      <c r="G8" s="8">
        <v>10.5</v>
      </c>
      <c r="H8" s="81"/>
      <c r="I8" s="8"/>
      <c r="J8" s="81"/>
      <c r="K8" s="57"/>
      <c r="L8" s="81">
        <v>2</v>
      </c>
      <c r="M8" s="8">
        <v>11.1</v>
      </c>
      <c r="N8" s="81">
        <v>2</v>
      </c>
      <c r="O8" s="8">
        <v>11.4</v>
      </c>
      <c r="P8" s="81">
        <v>2</v>
      </c>
      <c r="Q8" s="8">
        <v>11.35</v>
      </c>
    </row>
    <row r="9" spans="1:17" s="119" customFormat="1" ht="15" customHeight="1">
      <c r="A9" s="109">
        <f t="shared" si="0"/>
        <v>7</v>
      </c>
      <c r="B9" s="137" t="s">
        <v>129</v>
      </c>
      <c r="C9" s="129" t="s">
        <v>319</v>
      </c>
      <c r="D9" s="103">
        <v>57.070000000000007</v>
      </c>
      <c r="E9" s="176">
        <v>43.900000000000006</v>
      </c>
      <c r="F9" s="81">
        <v>2</v>
      </c>
      <c r="G9" s="65">
        <v>11</v>
      </c>
      <c r="H9" s="81"/>
      <c r="I9" s="65"/>
      <c r="J9" s="81"/>
      <c r="K9" s="65"/>
      <c r="L9" s="81">
        <v>2</v>
      </c>
      <c r="M9" s="65">
        <v>10.65</v>
      </c>
      <c r="N9" s="81">
        <v>2</v>
      </c>
      <c r="O9" s="65">
        <v>11.8</v>
      </c>
      <c r="P9" s="81">
        <v>2</v>
      </c>
      <c r="Q9" s="65">
        <v>10.45</v>
      </c>
    </row>
    <row r="10" spans="1:17" s="119" customFormat="1" ht="15" customHeight="1">
      <c r="A10" s="109">
        <f t="shared" si="0"/>
        <v>8</v>
      </c>
      <c r="B10" s="137" t="s">
        <v>280</v>
      </c>
      <c r="C10" s="129" t="s">
        <v>261</v>
      </c>
      <c r="D10" s="103">
        <v>56.94</v>
      </c>
      <c r="E10" s="176">
        <v>43.8</v>
      </c>
      <c r="F10" s="81">
        <v>2</v>
      </c>
      <c r="G10" s="8">
        <v>11.5</v>
      </c>
      <c r="H10" s="81"/>
      <c r="I10" s="8"/>
      <c r="J10" s="81"/>
      <c r="K10" s="57"/>
      <c r="L10" s="81">
        <v>2</v>
      </c>
      <c r="M10" s="8">
        <v>10.9</v>
      </c>
      <c r="N10" s="81">
        <v>2</v>
      </c>
      <c r="O10" s="8">
        <v>10.4</v>
      </c>
      <c r="P10" s="81">
        <v>2</v>
      </c>
      <c r="Q10" s="8">
        <v>11</v>
      </c>
    </row>
    <row r="11" spans="1:17" s="119" customFormat="1" ht="15" customHeight="1">
      <c r="A11" s="109">
        <f t="shared" si="0"/>
        <v>9</v>
      </c>
      <c r="B11" s="137" t="s">
        <v>114</v>
      </c>
      <c r="C11" s="129" t="s">
        <v>100</v>
      </c>
      <c r="D11" s="103">
        <v>56.81</v>
      </c>
      <c r="E11" s="176">
        <v>43.7</v>
      </c>
      <c r="F11" s="81">
        <v>2</v>
      </c>
      <c r="G11" s="8">
        <v>11.3</v>
      </c>
      <c r="H11" s="81"/>
      <c r="I11" s="8"/>
      <c r="J11" s="81"/>
      <c r="K11" s="57"/>
      <c r="L11" s="81">
        <v>2</v>
      </c>
      <c r="M11" s="8">
        <v>10.75</v>
      </c>
      <c r="N11" s="81">
        <v>2</v>
      </c>
      <c r="O11" s="8">
        <v>10.9</v>
      </c>
      <c r="P11" s="81">
        <v>2</v>
      </c>
      <c r="Q11" s="8">
        <v>10.75</v>
      </c>
    </row>
    <row r="12" spans="1:17" s="119" customFormat="1" ht="15" customHeight="1">
      <c r="A12" s="109">
        <f t="shared" si="0"/>
        <v>10</v>
      </c>
      <c r="B12" s="137" t="s">
        <v>373</v>
      </c>
      <c r="C12" s="129" t="s">
        <v>109</v>
      </c>
      <c r="D12" s="103">
        <v>56.745000000000012</v>
      </c>
      <c r="E12" s="176">
        <v>43.650000000000006</v>
      </c>
      <c r="F12" s="81">
        <v>2</v>
      </c>
      <c r="G12" s="8">
        <v>10.6</v>
      </c>
      <c r="H12" s="81"/>
      <c r="I12" s="8"/>
      <c r="J12" s="81"/>
      <c r="K12" s="8"/>
      <c r="L12" s="81">
        <v>2</v>
      </c>
      <c r="M12" s="8">
        <v>10.65</v>
      </c>
      <c r="N12" s="81">
        <v>2</v>
      </c>
      <c r="O12" s="8">
        <v>11.1</v>
      </c>
      <c r="P12" s="81">
        <v>2</v>
      </c>
      <c r="Q12" s="8">
        <v>11.3</v>
      </c>
    </row>
    <row r="13" spans="1:17" s="119" customFormat="1" ht="15" customHeight="1">
      <c r="A13" s="109">
        <f t="shared" si="0"/>
        <v>11</v>
      </c>
      <c r="B13" s="137" t="s">
        <v>159</v>
      </c>
      <c r="C13" s="129" t="s">
        <v>100</v>
      </c>
      <c r="D13" s="103">
        <v>56.485000000000007</v>
      </c>
      <c r="E13" s="176">
        <v>43.45</v>
      </c>
      <c r="F13" s="81">
        <v>2</v>
      </c>
      <c r="G13" s="57">
        <v>11.1</v>
      </c>
      <c r="H13" s="81"/>
      <c r="I13" s="8"/>
      <c r="J13" s="81"/>
      <c r="K13" s="8"/>
      <c r="L13" s="81">
        <v>2</v>
      </c>
      <c r="M13" s="8">
        <v>10.3</v>
      </c>
      <c r="N13" s="81">
        <v>2</v>
      </c>
      <c r="O13" s="8">
        <v>11</v>
      </c>
      <c r="P13" s="81">
        <v>2</v>
      </c>
      <c r="Q13" s="8">
        <v>11.05</v>
      </c>
    </row>
    <row r="14" spans="1:17" s="119" customFormat="1" ht="15" customHeight="1">
      <c r="A14" s="109">
        <f t="shared" si="0"/>
        <v>12</v>
      </c>
      <c r="B14" s="137" t="s">
        <v>135</v>
      </c>
      <c r="C14" s="136" t="s">
        <v>319</v>
      </c>
      <c r="D14" s="103">
        <v>56.355000000000011</v>
      </c>
      <c r="E14" s="176">
        <v>43.350000000000009</v>
      </c>
      <c r="F14" s="81">
        <v>2</v>
      </c>
      <c r="G14" s="8">
        <v>10.4</v>
      </c>
      <c r="H14" s="81"/>
      <c r="I14" s="8"/>
      <c r="J14" s="81"/>
      <c r="K14" s="8"/>
      <c r="L14" s="81">
        <v>2</v>
      </c>
      <c r="M14" s="8">
        <v>10.55</v>
      </c>
      <c r="N14" s="81">
        <v>2</v>
      </c>
      <c r="O14" s="8">
        <v>11.1</v>
      </c>
      <c r="P14" s="81">
        <v>2</v>
      </c>
      <c r="Q14" s="8">
        <v>11.3</v>
      </c>
    </row>
    <row r="15" spans="1:17" s="119" customFormat="1" ht="15" customHeight="1">
      <c r="A15" s="109">
        <f t="shared" si="0"/>
        <v>13</v>
      </c>
      <c r="B15" s="128" t="s">
        <v>243</v>
      </c>
      <c r="C15" s="129" t="s">
        <v>100</v>
      </c>
      <c r="D15" s="103">
        <v>56.160000000000004</v>
      </c>
      <c r="E15" s="176">
        <v>43.2</v>
      </c>
      <c r="F15" s="115">
        <v>2</v>
      </c>
      <c r="G15" s="8">
        <v>10.5</v>
      </c>
      <c r="H15" s="81"/>
      <c r="I15" s="8"/>
      <c r="J15" s="81"/>
      <c r="K15" s="57"/>
      <c r="L15" s="81">
        <v>2</v>
      </c>
      <c r="M15" s="8">
        <v>10.199999999999999</v>
      </c>
      <c r="N15" s="81">
        <v>2</v>
      </c>
      <c r="O15" s="8">
        <v>11.4</v>
      </c>
      <c r="P15" s="81">
        <v>2</v>
      </c>
      <c r="Q15" s="8">
        <v>11.1</v>
      </c>
    </row>
    <row r="16" spans="1:17" s="119" customFormat="1" ht="15" customHeight="1">
      <c r="A16" s="109">
        <f t="shared" si="0"/>
        <v>14</v>
      </c>
      <c r="B16" s="128" t="s">
        <v>201</v>
      </c>
      <c r="C16" s="129" t="s">
        <v>104</v>
      </c>
      <c r="D16" s="103">
        <v>56.03</v>
      </c>
      <c r="E16" s="176">
        <v>43.1</v>
      </c>
      <c r="F16" s="115">
        <v>2</v>
      </c>
      <c r="G16" s="8">
        <v>10.9</v>
      </c>
      <c r="H16" s="81"/>
      <c r="I16" s="8"/>
      <c r="J16" s="81"/>
      <c r="K16" s="57"/>
      <c r="L16" s="81">
        <v>2</v>
      </c>
      <c r="M16" s="8">
        <v>10.35</v>
      </c>
      <c r="N16" s="81">
        <v>2</v>
      </c>
      <c r="O16" s="8">
        <v>11.1</v>
      </c>
      <c r="P16" s="81">
        <v>2</v>
      </c>
      <c r="Q16" s="8">
        <v>10.75</v>
      </c>
    </row>
    <row r="17" spans="1:17" s="119" customFormat="1" ht="15" customHeight="1">
      <c r="A17" s="109">
        <f t="shared" si="0"/>
        <v>15</v>
      </c>
      <c r="B17" s="128" t="s">
        <v>197</v>
      </c>
      <c r="C17" s="129" t="s">
        <v>104</v>
      </c>
      <c r="D17" s="103">
        <v>55.575000000000003</v>
      </c>
      <c r="E17" s="176">
        <v>42.75</v>
      </c>
      <c r="F17" s="115">
        <v>2</v>
      </c>
      <c r="G17" s="8">
        <v>10.7</v>
      </c>
      <c r="H17" s="81"/>
      <c r="I17" s="8"/>
      <c r="J17" s="81"/>
      <c r="K17" s="57"/>
      <c r="L17" s="81">
        <v>2</v>
      </c>
      <c r="M17" s="8">
        <v>10.35</v>
      </c>
      <c r="N17" s="81">
        <v>2</v>
      </c>
      <c r="O17" s="8">
        <v>10.95</v>
      </c>
      <c r="P17" s="81">
        <v>2</v>
      </c>
      <c r="Q17" s="8">
        <v>10.75</v>
      </c>
    </row>
    <row r="18" spans="1:17" s="119" customFormat="1" ht="15" customHeight="1">
      <c r="A18" s="109">
        <f t="shared" si="0"/>
        <v>15</v>
      </c>
      <c r="B18" s="128" t="s">
        <v>364</v>
      </c>
      <c r="C18" s="129" t="s">
        <v>109</v>
      </c>
      <c r="D18" s="103">
        <v>55.575000000000003</v>
      </c>
      <c r="E18" s="176">
        <v>42.75</v>
      </c>
      <c r="F18" s="81">
        <v>2</v>
      </c>
      <c r="G18" s="8">
        <v>9.6999999999999993</v>
      </c>
      <c r="H18" s="81"/>
      <c r="I18" s="8"/>
      <c r="J18" s="81"/>
      <c r="K18" s="8"/>
      <c r="L18" s="81">
        <v>2</v>
      </c>
      <c r="M18" s="8">
        <v>10.3</v>
      </c>
      <c r="N18" s="81">
        <v>2</v>
      </c>
      <c r="O18" s="8">
        <v>11.4</v>
      </c>
      <c r="P18" s="81">
        <v>2</v>
      </c>
      <c r="Q18" s="8">
        <v>11.35</v>
      </c>
    </row>
    <row r="19" spans="1:17" s="119" customFormat="1" ht="15" customHeight="1">
      <c r="A19" s="109">
        <f t="shared" si="0"/>
        <v>17</v>
      </c>
      <c r="B19" s="128" t="s">
        <v>380</v>
      </c>
      <c r="C19" s="129" t="s">
        <v>109</v>
      </c>
      <c r="D19" s="103">
        <v>55.510000000000005</v>
      </c>
      <c r="E19" s="176">
        <v>42.7</v>
      </c>
      <c r="F19" s="81">
        <v>2</v>
      </c>
      <c r="G19" s="8">
        <v>9.9</v>
      </c>
      <c r="H19" s="81"/>
      <c r="I19" s="8"/>
      <c r="J19" s="81"/>
      <c r="K19" s="8"/>
      <c r="L19" s="81">
        <v>2</v>
      </c>
      <c r="M19" s="8">
        <v>10.6</v>
      </c>
      <c r="N19" s="81">
        <v>2</v>
      </c>
      <c r="O19" s="8">
        <v>10.9</v>
      </c>
      <c r="P19" s="81">
        <v>2</v>
      </c>
      <c r="Q19" s="8">
        <v>11.3</v>
      </c>
    </row>
    <row r="20" spans="1:17" s="119" customFormat="1" ht="15" customHeight="1">
      <c r="A20" s="109">
        <f t="shared" si="0"/>
        <v>18</v>
      </c>
      <c r="B20" s="128" t="s">
        <v>254</v>
      </c>
      <c r="C20" s="129" t="s">
        <v>100</v>
      </c>
      <c r="D20" s="103">
        <v>55.25</v>
      </c>
      <c r="E20" s="176">
        <v>42.5</v>
      </c>
      <c r="F20" s="81">
        <v>2</v>
      </c>
      <c r="G20" s="8">
        <v>10.199999999999999</v>
      </c>
      <c r="H20" s="81"/>
      <c r="I20" s="8"/>
      <c r="J20" s="81"/>
      <c r="K20" s="8"/>
      <c r="L20" s="81">
        <v>2</v>
      </c>
      <c r="M20" s="8">
        <v>10.1</v>
      </c>
      <c r="N20" s="81">
        <v>2</v>
      </c>
      <c r="O20" s="8">
        <v>11.45</v>
      </c>
      <c r="P20" s="81">
        <v>2</v>
      </c>
      <c r="Q20" s="8">
        <v>10.75</v>
      </c>
    </row>
    <row r="21" spans="1:17" s="119" customFormat="1" ht="15" customHeight="1">
      <c r="A21" s="109">
        <f t="shared" si="0"/>
        <v>19</v>
      </c>
      <c r="B21" s="128" t="s">
        <v>118</v>
      </c>
      <c r="C21" s="129" t="s">
        <v>166</v>
      </c>
      <c r="D21" s="103">
        <v>55.054999999999993</v>
      </c>
      <c r="E21" s="176">
        <v>42.349999999999994</v>
      </c>
      <c r="F21" s="81">
        <v>2</v>
      </c>
      <c r="G21" s="8">
        <v>10.9</v>
      </c>
      <c r="H21" s="81"/>
      <c r="I21" s="8"/>
      <c r="J21" s="81"/>
      <c r="K21" s="57"/>
      <c r="L21" s="81">
        <v>2</v>
      </c>
      <c r="M21" s="8">
        <v>10.7</v>
      </c>
      <c r="N21" s="81">
        <v>2</v>
      </c>
      <c r="O21" s="8">
        <v>10.7</v>
      </c>
      <c r="P21" s="81">
        <v>2</v>
      </c>
      <c r="Q21" s="8">
        <v>10.050000000000001</v>
      </c>
    </row>
    <row r="22" spans="1:17" s="119" customFormat="1" ht="15" customHeight="1">
      <c r="A22" s="109">
        <f t="shared" si="0"/>
        <v>20</v>
      </c>
      <c r="B22" s="128" t="s">
        <v>161</v>
      </c>
      <c r="C22" s="129" t="s">
        <v>100</v>
      </c>
      <c r="D22" s="103">
        <v>54.860000000000007</v>
      </c>
      <c r="E22" s="176">
        <v>42.2</v>
      </c>
      <c r="F22" s="81">
        <v>2</v>
      </c>
      <c r="G22" s="8">
        <v>10.7</v>
      </c>
      <c r="H22" s="81"/>
      <c r="I22" s="8"/>
      <c r="J22" s="81"/>
      <c r="K22" s="8"/>
      <c r="L22" s="81">
        <v>2</v>
      </c>
      <c r="M22" s="8">
        <v>10.199999999999999</v>
      </c>
      <c r="N22" s="81">
        <v>2</v>
      </c>
      <c r="O22" s="8">
        <v>10.5</v>
      </c>
      <c r="P22" s="81">
        <v>2</v>
      </c>
      <c r="Q22" s="8">
        <v>10.8</v>
      </c>
    </row>
    <row r="23" spans="1:17" s="119" customFormat="1" ht="15" customHeight="1">
      <c r="A23" s="109">
        <f t="shared" si="0"/>
        <v>20</v>
      </c>
      <c r="B23" s="128" t="s">
        <v>420</v>
      </c>
      <c r="C23" s="129" t="s">
        <v>408</v>
      </c>
      <c r="D23" s="103">
        <v>54.860000000000007</v>
      </c>
      <c r="E23" s="176">
        <v>42.2</v>
      </c>
      <c r="F23" s="81">
        <v>2</v>
      </c>
      <c r="G23" s="8">
        <v>10.199999999999999</v>
      </c>
      <c r="H23" s="81"/>
      <c r="I23" s="8"/>
      <c r="J23" s="81"/>
      <c r="K23" s="57"/>
      <c r="L23" s="81">
        <v>2</v>
      </c>
      <c r="M23" s="8">
        <v>11.15</v>
      </c>
      <c r="N23" s="81">
        <v>2</v>
      </c>
      <c r="O23" s="8">
        <v>10.25</v>
      </c>
      <c r="P23" s="81">
        <v>2</v>
      </c>
      <c r="Q23" s="8">
        <v>10.6</v>
      </c>
    </row>
    <row r="24" spans="1:17" s="119" customFormat="1" ht="15" customHeight="1">
      <c r="A24" s="109">
        <f t="shared" si="0"/>
        <v>22</v>
      </c>
      <c r="B24" s="128" t="s">
        <v>203</v>
      </c>
      <c r="C24" s="129" t="s">
        <v>104</v>
      </c>
      <c r="D24" s="103">
        <v>54.795000000000009</v>
      </c>
      <c r="E24" s="176">
        <v>42.150000000000006</v>
      </c>
      <c r="F24" s="81">
        <v>2</v>
      </c>
      <c r="G24" s="8">
        <v>10.6</v>
      </c>
      <c r="H24" s="81"/>
      <c r="I24" s="8"/>
      <c r="J24" s="81"/>
      <c r="K24" s="57"/>
      <c r="L24" s="81">
        <v>2</v>
      </c>
      <c r="M24" s="8">
        <v>10.5</v>
      </c>
      <c r="N24" s="81">
        <v>2</v>
      </c>
      <c r="O24" s="8">
        <v>10.5</v>
      </c>
      <c r="P24" s="81">
        <v>2</v>
      </c>
      <c r="Q24" s="8">
        <v>10.55</v>
      </c>
    </row>
    <row r="25" spans="1:17" s="119" customFormat="1" ht="15" customHeight="1">
      <c r="A25" s="110">
        <f t="shared" si="0"/>
        <v>23</v>
      </c>
      <c r="B25" s="128" t="s">
        <v>418</v>
      </c>
      <c r="C25" s="129" t="s">
        <v>408</v>
      </c>
      <c r="D25" s="103">
        <v>54.339999999999996</v>
      </c>
      <c r="E25" s="176">
        <v>41.8</v>
      </c>
      <c r="F25" s="81">
        <v>2</v>
      </c>
      <c r="G25" s="8">
        <v>10</v>
      </c>
      <c r="H25" s="81"/>
      <c r="I25" s="8"/>
      <c r="J25" s="81"/>
      <c r="K25" s="57"/>
      <c r="L25" s="81">
        <v>2</v>
      </c>
      <c r="M25" s="8">
        <v>11.25</v>
      </c>
      <c r="N25" s="81">
        <v>2</v>
      </c>
      <c r="O25" s="8">
        <v>9.6999999999999993</v>
      </c>
      <c r="P25" s="81">
        <v>2</v>
      </c>
      <c r="Q25" s="8">
        <v>10.85</v>
      </c>
    </row>
    <row r="26" spans="1:17" s="118" customFormat="1" ht="15" customHeight="1">
      <c r="A26" s="110">
        <f t="shared" si="0"/>
        <v>24</v>
      </c>
      <c r="B26" s="128" t="s">
        <v>157</v>
      </c>
      <c r="C26" s="129" t="s">
        <v>109</v>
      </c>
      <c r="D26" s="103">
        <v>54.210000000000008</v>
      </c>
      <c r="E26" s="176">
        <v>41.7</v>
      </c>
      <c r="F26" s="81">
        <v>2</v>
      </c>
      <c r="G26" s="8">
        <v>9.6</v>
      </c>
      <c r="H26" s="81"/>
      <c r="I26" s="8"/>
      <c r="J26" s="81"/>
      <c r="K26" s="8"/>
      <c r="L26" s="81">
        <v>2</v>
      </c>
      <c r="M26" s="8">
        <v>9.35</v>
      </c>
      <c r="N26" s="81">
        <v>2</v>
      </c>
      <c r="O26" s="8">
        <v>11.5</v>
      </c>
      <c r="P26" s="81">
        <v>2</v>
      </c>
      <c r="Q26" s="8">
        <v>11.25</v>
      </c>
    </row>
    <row r="27" spans="1:17" s="118" customFormat="1" ht="15" customHeight="1">
      <c r="A27" s="110">
        <f t="shared" si="0"/>
        <v>25</v>
      </c>
      <c r="B27" s="128" t="s">
        <v>430</v>
      </c>
      <c r="C27" s="129" t="s">
        <v>408</v>
      </c>
      <c r="D27" s="103">
        <v>53.69</v>
      </c>
      <c r="E27" s="176">
        <v>41.3</v>
      </c>
      <c r="F27" s="81">
        <v>2</v>
      </c>
      <c r="G27" s="8">
        <v>9.6</v>
      </c>
      <c r="H27" s="81"/>
      <c r="I27" s="8"/>
      <c r="J27" s="81"/>
      <c r="K27" s="8"/>
      <c r="L27" s="81">
        <v>2</v>
      </c>
      <c r="M27" s="8">
        <v>10.55</v>
      </c>
      <c r="N27" s="81">
        <v>2</v>
      </c>
      <c r="O27" s="8">
        <v>10.45</v>
      </c>
      <c r="P27" s="81">
        <v>2</v>
      </c>
      <c r="Q27" s="8">
        <v>10.7</v>
      </c>
    </row>
    <row r="28" spans="1:17" s="118" customFormat="1" ht="15" customHeight="1">
      <c r="A28" s="110">
        <f t="shared" si="0"/>
        <v>26</v>
      </c>
      <c r="B28" s="128" t="s">
        <v>422</v>
      </c>
      <c r="C28" s="129" t="s">
        <v>408</v>
      </c>
      <c r="D28" s="103">
        <v>53.365000000000009</v>
      </c>
      <c r="E28" s="176">
        <v>41.050000000000004</v>
      </c>
      <c r="F28" s="81">
        <v>2</v>
      </c>
      <c r="G28" s="8">
        <v>9.9</v>
      </c>
      <c r="H28" s="81"/>
      <c r="I28" s="8"/>
      <c r="J28" s="81"/>
      <c r="K28" s="8"/>
      <c r="L28" s="81">
        <v>2</v>
      </c>
      <c r="M28" s="8">
        <v>10.7</v>
      </c>
      <c r="N28" s="81">
        <v>2</v>
      </c>
      <c r="O28" s="8">
        <v>10.1</v>
      </c>
      <c r="P28" s="81">
        <v>2</v>
      </c>
      <c r="Q28" s="8">
        <v>10.35</v>
      </c>
    </row>
    <row r="29" spans="1:17" s="118" customFormat="1" ht="15" customHeight="1">
      <c r="A29" s="110">
        <f t="shared" si="0"/>
        <v>27</v>
      </c>
      <c r="B29" s="128" t="s">
        <v>428</v>
      </c>
      <c r="C29" s="129" t="s">
        <v>408</v>
      </c>
      <c r="D29" s="103">
        <v>53.234999999999999</v>
      </c>
      <c r="E29" s="176">
        <v>40.949999999999996</v>
      </c>
      <c r="F29" s="81">
        <v>2</v>
      </c>
      <c r="G29" s="8">
        <v>10.1</v>
      </c>
      <c r="H29" s="81"/>
      <c r="I29" s="8"/>
      <c r="J29" s="81"/>
      <c r="K29" s="57"/>
      <c r="L29" s="81">
        <v>2</v>
      </c>
      <c r="M29" s="8">
        <v>10.7</v>
      </c>
      <c r="N29" s="81">
        <v>2</v>
      </c>
      <c r="O29" s="8">
        <v>9.9</v>
      </c>
      <c r="P29" s="81">
        <v>2</v>
      </c>
      <c r="Q29" s="8">
        <v>10.25</v>
      </c>
    </row>
    <row r="30" spans="1:17" s="118" customFormat="1" ht="15" customHeight="1">
      <c r="A30" s="110">
        <f t="shared" si="0"/>
        <v>28</v>
      </c>
      <c r="B30" s="128" t="s">
        <v>314</v>
      </c>
      <c r="C30" s="129" t="s">
        <v>97</v>
      </c>
      <c r="D30" s="103">
        <v>52.260000000000005</v>
      </c>
      <c r="E30" s="176">
        <v>40.200000000000003</v>
      </c>
      <c r="F30" s="172">
        <v>2</v>
      </c>
      <c r="G30" s="173">
        <v>6.9</v>
      </c>
      <c r="H30" s="172"/>
      <c r="I30" s="173"/>
      <c r="J30" s="172"/>
      <c r="K30" s="174"/>
      <c r="L30" s="172">
        <v>2</v>
      </c>
      <c r="M30" s="173">
        <v>10.85</v>
      </c>
      <c r="N30" s="172">
        <v>2</v>
      </c>
      <c r="O30" s="173">
        <v>11.55</v>
      </c>
      <c r="P30" s="172">
        <v>2</v>
      </c>
      <c r="Q30" s="173">
        <v>10.9</v>
      </c>
    </row>
    <row r="31" spans="1:17" s="118" customFormat="1" ht="15" customHeight="1">
      <c r="A31" s="110">
        <f t="shared" si="0"/>
        <v>29</v>
      </c>
      <c r="B31" s="128" t="s">
        <v>412</v>
      </c>
      <c r="C31" s="129" t="s">
        <v>408</v>
      </c>
      <c r="D31" s="103">
        <v>52.13</v>
      </c>
      <c r="E31" s="176">
        <v>40.1</v>
      </c>
      <c r="F31" s="172">
        <v>2</v>
      </c>
      <c r="G31" s="173">
        <v>9.3000000000000007</v>
      </c>
      <c r="H31" s="172"/>
      <c r="I31" s="173"/>
      <c r="J31" s="172"/>
      <c r="K31" s="174"/>
      <c r="L31" s="172">
        <v>2</v>
      </c>
      <c r="M31" s="173">
        <v>11.05</v>
      </c>
      <c r="N31" s="172">
        <v>2</v>
      </c>
      <c r="O31" s="174">
        <v>9.9499999999999993</v>
      </c>
      <c r="P31" s="172">
        <v>2</v>
      </c>
      <c r="Q31" s="173">
        <v>9.8000000000000007</v>
      </c>
    </row>
    <row r="32" spans="1:17" s="118" customFormat="1" ht="15" customHeight="1">
      <c r="A32" s="110">
        <f t="shared" si="0"/>
        <v>30</v>
      </c>
      <c r="B32" s="128" t="s">
        <v>256</v>
      </c>
      <c r="C32" s="129" t="s">
        <v>100</v>
      </c>
      <c r="D32" s="103">
        <v>51.935000000000002</v>
      </c>
      <c r="E32" s="176">
        <v>39.950000000000003</v>
      </c>
      <c r="F32" s="172">
        <v>2</v>
      </c>
      <c r="G32" s="173">
        <v>9</v>
      </c>
      <c r="H32" s="172"/>
      <c r="I32" s="173"/>
      <c r="J32" s="172"/>
      <c r="K32" s="173"/>
      <c r="L32" s="172">
        <v>2</v>
      </c>
      <c r="M32" s="173">
        <v>10.15</v>
      </c>
      <c r="N32" s="172">
        <v>2</v>
      </c>
      <c r="O32" s="173">
        <v>10.55</v>
      </c>
      <c r="P32" s="172">
        <v>2</v>
      </c>
      <c r="Q32" s="173">
        <v>10.25</v>
      </c>
    </row>
    <row r="33" spans="1:17" s="118" customFormat="1" ht="15" customHeight="1">
      <c r="A33" s="110">
        <f t="shared" si="0"/>
        <v>31</v>
      </c>
      <c r="B33" s="128" t="s">
        <v>173</v>
      </c>
      <c r="C33" s="129" t="s">
        <v>166</v>
      </c>
      <c r="D33" s="103">
        <v>48.164999999999999</v>
      </c>
      <c r="E33" s="176">
        <v>37.049999999999997</v>
      </c>
      <c r="F33" s="172">
        <v>2</v>
      </c>
      <c r="G33" s="173">
        <v>9.5</v>
      </c>
      <c r="H33" s="172"/>
      <c r="I33" s="173"/>
      <c r="J33" s="172"/>
      <c r="K33" s="174"/>
      <c r="L33" s="172">
        <v>2</v>
      </c>
      <c r="M33" s="173">
        <v>6.55</v>
      </c>
      <c r="N33" s="172">
        <v>2</v>
      </c>
      <c r="O33" s="173">
        <v>10.75</v>
      </c>
      <c r="P33" s="172">
        <v>2</v>
      </c>
      <c r="Q33" s="173">
        <v>10.25</v>
      </c>
    </row>
    <row r="34" spans="1:17" s="118" customFormat="1" ht="15" customHeight="1">
      <c r="A34" s="110">
        <f t="shared" si="0"/>
        <v>32</v>
      </c>
      <c r="B34" s="128" t="s">
        <v>462</v>
      </c>
      <c r="C34" s="129" t="s">
        <v>463</v>
      </c>
      <c r="D34" s="103">
        <v>47.385000000000005</v>
      </c>
      <c r="E34" s="176">
        <v>36.450000000000003</v>
      </c>
      <c r="F34" s="81">
        <v>2</v>
      </c>
      <c r="G34" s="166">
        <v>9.3000000000000007</v>
      </c>
      <c r="H34" s="168"/>
      <c r="I34" s="166"/>
      <c r="J34" s="168"/>
      <c r="K34" s="166"/>
      <c r="L34" s="168">
        <v>2</v>
      </c>
      <c r="M34" s="166">
        <v>10.7</v>
      </c>
      <c r="N34" s="168">
        <v>2</v>
      </c>
      <c r="O34" s="166">
        <v>10.45</v>
      </c>
      <c r="P34" s="168">
        <v>2</v>
      </c>
      <c r="Q34" s="166">
        <v>6</v>
      </c>
    </row>
    <row r="35" spans="1:17" s="118" customFormat="1" ht="15" customHeight="1">
      <c r="A35" s="110">
        <f t="shared" si="0"/>
        <v>33</v>
      </c>
      <c r="B35" s="128" t="s">
        <v>252</v>
      </c>
      <c r="C35" s="129" t="s">
        <v>100</v>
      </c>
      <c r="D35" s="103">
        <v>42.510000000000005</v>
      </c>
      <c r="E35" s="176">
        <v>32.700000000000003</v>
      </c>
      <c r="F35" s="81">
        <v>2</v>
      </c>
      <c r="G35" s="8">
        <v>10.6</v>
      </c>
      <c r="H35" s="81"/>
      <c r="I35" s="8"/>
      <c r="J35" s="81"/>
      <c r="K35" s="8"/>
      <c r="L35" s="81">
        <v>2</v>
      </c>
      <c r="M35" s="8">
        <v>0</v>
      </c>
      <c r="N35" s="81">
        <v>2</v>
      </c>
      <c r="O35" s="8">
        <v>11.4</v>
      </c>
      <c r="P35" s="81">
        <v>2</v>
      </c>
      <c r="Q35" s="8">
        <v>10.7</v>
      </c>
    </row>
    <row r="36" spans="1:17" s="118" customFormat="1" ht="15" customHeight="1">
      <c r="A36" s="110">
        <f t="shared" si="0"/>
        <v>34</v>
      </c>
      <c r="B36" s="128" t="s">
        <v>200</v>
      </c>
      <c r="C36" s="129" t="s">
        <v>104</v>
      </c>
      <c r="D36" s="103">
        <v>40.495000000000005</v>
      </c>
      <c r="E36" s="176">
        <v>31.150000000000002</v>
      </c>
      <c r="F36" s="81">
        <v>2</v>
      </c>
      <c r="G36" s="8">
        <v>9.1999999999999993</v>
      </c>
      <c r="H36" s="81"/>
      <c r="I36" s="8"/>
      <c r="J36" s="81"/>
      <c r="K36" s="57"/>
      <c r="L36" s="81">
        <v>2</v>
      </c>
      <c r="M36" s="8">
        <v>0</v>
      </c>
      <c r="N36" s="81">
        <v>2</v>
      </c>
      <c r="O36" s="8">
        <v>11.15</v>
      </c>
      <c r="P36" s="81">
        <v>2</v>
      </c>
      <c r="Q36" s="8">
        <v>10.8</v>
      </c>
    </row>
    <row r="37" spans="1:17" s="118" customFormat="1" ht="15" customHeight="1">
      <c r="A37" s="110">
        <f t="shared" si="0"/>
        <v>35</v>
      </c>
      <c r="B37" s="128" t="s">
        <v>258</v>
      </c>
      <c r="C37" s="129" t="s">
        <v>100</v>
      </c>
      <c r="D37" s="103">
        <v>38.155000000000001</v>
      </c>
      <c r="E37" s="176">
        <v>29.349999999999998</v>
      </c>
      <c r="F37" s="81">
        <v>2</v>
      </c>
      <c r="G37" s="8">
        <v>9.6</v>
      </c>
      <c r="H37" s="81"/>
      <c r="I37" s="8"/>
      <c r="J37" s="81"/>
      <c r="K37" s="57"/>
      <c r="L37" s="81">
        <v>2</v>
      </c>
      <c r="M37" s="8">
        <v>0</v>
      </c>
      <c r="N37" s="81">
        <v>2</v>
      </c>
      <c r="O37" s="8">
        <v>10.45</v>
      </c>
      <c r="P37" s="81">
        <v>2</v>
      </c>
      <c r="Q37" s="8">
        <v>9.3000000000000007</v>
      </c>
    </row>
    <row r="38" spans="1:17" s="118" customFormat="1" ht="15" customHeight="1">
      <c r="A38" s="110">
        <f t="shared" si="0"/>
        <v>36</v>
      </c>
      <c r="B38" s="128" t="s">
        <v>195</v>
      </c>
      <c r="C38" s="129" t="s">
        <v>104</v>
      </c>
      <c r="D38" s="103">
        <v>37.765000000000001</v>
      </c>
      <c r="E38" s="176">
        <v>29.05</v>
      </c>
      <c r="F38" s="81">
        <v>2</v>
      </c>
      <c r="G38" s="8">
        <v>6.8</v>
      </c>
      <c r="H38" s="81"/>
      <c r="I38" s="8"/>
      <c r="J38" s="81"/>
      <c r="K38" s="57"/>
      <c r="L38" s="81">
        <v>2</v>
      </c>
      <c r="M38" s="8">
        <v>0</v>
      </c>
      <c r="N38" s="81">
        <v>2</v>
      </c>
      <c r="O38" s="8">
        <v>10.8</v>
      </c>
      <c r="P38" s="81">
        <v>2</v>
      </c>
      <c r="Q38" s="8">
        <v>11.45</v>
      </c>
    </row>
    <row r="39" spans="1:17" s="118" customFormat="1" ht="15" customHeight="1">
      <c r="A39" s="110" t="str">
        <f t="shared" si="0"/>
        <v/>
      </c>
      <c r="B39" s="102"/>
      <c r="C39" s="104"/>
      <c r="D39" s="103"/>
      <c r="E39" s="176"/>
      <c r="F39" s="115"/>
      <c r="G39" s="57"/>
      <c r="H39" s="115"/>
      <c r="I39" s="57"/>
      <c r="J39" s="115"/>
      <c r="K39" s="57"/>
      <c r="L39" s="115"/>
      <c r="M39" s="57"/>
      <c r="N39" s="115"/>
      <c r="O39" s="57"/>
      <c r="P39" s="115"/>
      <c r="Q39" s="57"/>
    </row>
    <row r="40" spans="1:17" s="118" customFormat="1" ht="15" customHeight="1">
      <c r="A40" s="111" t="str">
        <f t="shared" si="0"/>
        <v/>
      </c>
      <c r="B40" s="100"/>
      <c r="C40" s="101"/>
      <c r="D40" s="114"/>
      <c r="E40" s="177"/>
      <c r="F40" s="116"/>
      <c r="G40" s="96"/>
      <c r="H40" s="116"/>
      <c r="I40" s="96"/>
      <c r="J40" s="116"/>
      <c r="K40" s="96"/>
      <c r="L40" s="116"/>
      <c r="M40" s="96"/>
      <c r="N40" s="116"/>
      <c r="O40" s="96"/>
      <c r="P40" s="116"/>
      <c r="Q40" s="96"/>
    </row>
    <row r="41" spans="1:17" s="117" customFormat="1">
      <c r="E41" s="178"/>
    </row>
    <row r="42" spans="1:17" s="117" customFormat="1">
      <c r="E42" s="178"/>
    </row>
    <row r="43" spans="1:17" s="117" customFormat="1">
      <c r="C43" s="175"/>
      <c r="E43" s="178"/>
    </row>
    <row r="44" spans="1:17" s="117" customFormat="1">
      <c r="E44" s="178"/>
    </row>
    <row r="45" spans="1:17" s="117" customFormat="1">
      <c r="E45" s="178"/>
    </row>
    <row r="46" spans="1:17" s="117" customFormat="1">
      <c r="E46" s="178"/>
    </row>
    <row r="47" spans="1:17" s="117" customFormat="1">
      <c r="E47" s="178"/>
    </row>
    <row r="48" spans="1:17" s="117" customFormat="1">
      <c r="E48" s="178"/>
    </row>
    <row r="49" spans="5:5" s="117" customFormat="1">
      <c r="E49" s="178"/>
    </row>
  </sheetData>
  <dataConsolidate/>
  <mergeCells count="1">
    <mergeCell ref="A1:Q1"/>
  </mergeCells>
  <phoneticPr fontId="0" type="noConversion"/>
  <conditionalFormatting sqref="A3:A40">
    <cfRule type="expression" priority="23" stopIfTrue="1">
      <formula>E3=0</formula>
    </cfRule>
    <cfRule type="expression" dxfId="67" priority="24" stopIfTrue="1">
      <formula>E3=E4</formula>
    </cfRule>
    <cfRule type="expression" dxfId="66" priority="25" stopIfTrue="1">
      <formula>E3=#REF!</formula>
    </cfRule>
  </conditionalFormatting>
  <conditionalFormatting sqref="O39:O40 Q39:Q40 K39:K40 M39:M40 G39:G40 I39:I40">
    <cfRule type="cellIs" priority="9" stopIfTrue="1" operator="lessThan">
      <formula>7</formula>
    </cfRule>
    <cfRule type="expression" dxfId="65" priority="10" stopIfTrue="1">
      <formula>G39&lt;7+#REF!</formula>
    </cfRule>
  </conditionalFormatting>
  <conditionalFormatting sqref="H39:H40 J39:J40 L39:L40 F39:F40 P39:P40 N39:N40">
    <cfRule type="expression" priority="6" stopIfTrue="1">
      <formula>G39&lt;7</formula>
    </cfRule>
    <cfRule type="expression" dxfId="64" priority="7" stopIfTrue="1">
      <formula>G39&lt;F39+7</formula>
    </cfRule>
    <cfRule type="expression" dxfId="63" priority="8" stopIfTrue="1">
      <formula>G39&gt;F39+10</formula>
    </cfRule>
  </conditionalFormatting>
  <conditionalFormatting sqref="P32:P38 N32:N38 J32:J38 H32:H38 L32:L38 N3:N30 H3:H30 L3:L30 P3:P30 J3:J30 F3:F38">
    <cfRule type="expression" priority="1" stopIfTrue="1">
      <formula>G3&lt;7</formula>
    </cfRule>
    <cfRule type="expression" dxfId="62" priority="2" stopIfTrue="1">
      <formula>G3&lt;F3+7</formula>
    </cfRule>
    <cfRule type="expression" dxfId="61" priority="3" stopIfTrue="1">
      <formula>G3&gt;F3+10</formula>
    </cfRule>
  </conditionalFormatting>
  <conditionalFormatting sqref="I3:I38 G3:G38 M3:M38 K3:K38 Q3:Q38 O3:O38">
    <cfRule type="cellIs" priority="4" stopIfTrue="1" operator="lessThan">
      <formula>7</formula>
    </cfRule>
    <cfRule type="expression" dxfId="60" priority="5" stopIfTrue="1">
      <formula>G3&lt;7+#REF!</formula>
    </cfRule>
  </conditionalFormatting>
  <printOptions horizontalCentered="1"/>
  <pageMargins left="0.31496062992125984" right="0.59055118110236227" top="0.70866141732283472" bottom="0.47244094488188981" header="0.23622047244094491" footer="0.23622047244094491"/>
  <pageSetup paperSize="9"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Palmarès &amp;A&amp;C&amp;8&amp;P / &amp;N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Q9"/>
  <sheetViews>
    <sheetView zoomScaleNormal="100" workbookViewId="0">
      <selection activeCell="E12" sqref="E12"/>
    </sheetView>
  </sheetViews>
  <sheetFormatPr baseColWidth="10" defaultRowHeight="15.75" outlineLevelCol="1"/>
  <cols>
    <col min="1" max="1" width="4.625" customWidth="1" collapsed="1"/>
    <col min="2" max="2" width="22.625" customWidth="1"/>
    <col min="3" max="3" width="36.75" customWidth="1"/>
    <col min="4" max="4" width="5.5" hidden="1" customWidth="1" outlineLevel="1"/>
    <col min="5" max="5" width="7.625" customWidth="1" collapsed="1"/>
    <col min="6" max="6" width="3.625" customWidth="1"/>
    <col min="7" max="7" width="4.625" customWidth="1"/>
    <col min="8" max="8" width="3.625" customWidth="1"/>
    <col min="9" max="9" width="4.625" customWidth="1"/>
    <col min="10" max="10" width="3.625" customWidth="1"/>
    <col min="11" max="11" width="4.625" customWidth="1"/>
    <col min="12" max="12" width="3.625" customWidth="1"/>
    <col min="13" max="13" width="4.625" customWidth="1"/>
    <col min="14" max="14" width="3.625" customWidth="1"/>
    <col min="15" max="15" width="4.625" customWidth="1"/>
    <col min="16" max="16" width="3.625" customWidth="1"/>
    <col min="17" max="17" width="4.625" customWidth="1"/>
  </cols>
  <sheetData>
    <row r="1" spans="1:17" s="15" customFormat="1" ht="31.5" customHeight="1">
      <c r="A1" s="253" t="s">
        <v>205</v>
      </c>
      <c r="B1" s="253"/>
      <c r="C1" s="253"/>
      <c r="D1" s="253"/>
      <c r="E1" s="253"/>
      <c r="F1" s="253"/>
      <c r="G1" s="253"/>
      <c r="H1" s="253"/>
      <c r="I1" s="253"/>
      <c r="J1" s="253"/>
      <c r="K1" s="253"/>
      <c r="L1" s="253"/>
      <c r="M1" s="253"/>
      <c r="N1" s="253"/>
      <c r="O1" s="253"/>
      <c r="P1" s="253"/>
      <c r="Q1" s="253"/>
    </row>
    <row r="2" spans="1:17" s="2" customFormat="1" ht="78.75">
      <c r="A2" s="181" t="s">
        <v>22</v>
      </c>
      <c r="B2" s="182" t="s">
        <v>1</v>
      </c>
      <c r="C2" s="182" t="s">
        <v>0</v>
      </c>
      <c r="D2" s="183" t="s">
        <v>33</v>
      </c>
      <c r="E2" s="182" t="s">
        <v>20</v>
      </c>
      <c r="F2" s="14" t="s">
        <v>2</v>
      </c>
      <c r="G2" s="12" t="s">
        <v>3</v>
      </c>
      <c r="H2" s="14" t="s">
        <v>14</v>
      </c>
      <c r="I2" s="12" t="s">
        <v>15</v>
      </c>
      <c r="J2" s="14" t="s">
        <v>17</v>
      </c>
      <c r="K2" s="12" t="s">
        <v>18</v>
      </c>
      <c r="L2" s="14" t="s">
        <v>4</v>
      </c>
      <c r="M2" s="12" t="s">
        <v>5</v>
      </c>
      <c r="N2" s="14" t="s">
        <v>8</v>
      </c>
      <c r="O2" s="12" t="s">
        <v>9</v>
      </c>
      <c r="P2" s="14" t="s">
        <v>11</v>
      </c>
      <c r="Q2" s="51" t="s">
        <v>12</v>
      </c>
    </row>
    <row r="3" spans="1:17" s="48" customFormat="1">
      <c r="A3" s="113">
        <v>1</v>
      </c>
      <c r="B3" s="184" t="s">
        <v>355</v>
      </c>
      <c r="C3" s="185" t="s">
        <v>319</v>
      </c>
      <c r="D3" s="186">
        <v>69.599999999999994</v>
      </c>
      <c r="E3" s="187">
        <v>69.599999999999994</v>
      </c>
      <c r="F3" s="188">
        <v>4</v>
      </c>
      <c r="G3" s="189">
        <v>11.8</v>
      </c>
      <c r="H3" s="188">
        <v>3</v>
      </c>
      <c r="I3" s="189">
        <v>11.1</v>
      </c>
      <c r="J3" s="188">
        <v>3</v>
      </c>
      <c r="K3" s="189">
        <v>12.35</v>
      </c>
      <c r="L3" s="188">
        <v>4</v>
      </c>
      <c r="M3" s="189">
        <v>12.4</v>
      </c>
      <c r="N3" s="188">
        <v>2</v>
      </c>
      <c r="O3" s="189">
        <v>10.65</v>
      </c>
      <c r="P3" s="188">
        <v>3</v>
      </c>
      <c r="Q3" s="189">
        <v>11.3</v>
      </c>
    </row>
    <row r="4" spans="1:17" s="48" customFormat="1">
      <c r="A4" s="113">
        <f t="shared" ref="A4:A9" si="0">IF(E4=0,"",IF(E4=E3,A3,IF(E3=E2,A3+2,A3+1)))</f>
        <v>2</v>
      </c>
      <c r="B4" s="165" t="s">
        <v>316</v>
      </c>
      <c r="C4" s="190" t="s">
        <v>97</v>
      </c>
      <c r="D4" s="191">
        <v>64.25</v>
      </c>
      <c r="E4" s="192">
        <v>64.25</v>
      </c>
      <c r="F4" s="193">
        <v>3</v>
      </c>
      <c r="G4" s="194">
        <v>10.3</v>
      </c>
      <c r="H4" s="193">
        <v>3</v>
      </c>
      <c r="I4" s="194">
        <v>11.5</v>
      </c>
      <c r="J4" s="193">
        <v>3</v>
      </c>
      <c r="K4" s="194">
        <v>11.5</v>
      </c>
      <c r="L4" s="193">
        <v>3</v>
      </c>
      <c r="M4" s="194">
        <v>11.2</v>
      </c>
      <c r="N4" s="193">
        <v>2</v>
      </c>
      <c r="O4" s="194">
        <v>9.3000000000000007</v>
      </c>
      <c r="P4" s="193">
        <v>2</v>
      </c>
      <c r="Q4" s="194">
        <v>10.45</v>
      </c>
    </row>
    <row r="5" spans="1:17" s="48" customFormat="1">
      <c r="A5" s="113">
        <f t="shared" si="0"/>
        <v>3</v>
      </c>
      <c r="B5" s="195" t="s">
        <v>149</v>
      </c>
      <c r="C5" s="190" t="s">
        <v>292</v>
      </c>
      <c r="D5" s="191">
        <v>64.2</v>
      </c>
      <c r="E5" s="192">
        <v>64.2</v>
      </c>
      <c r="F5" s="193">
        <v>3</v>
      </c>
      <c r="G5" s="194">
        <v>10.199999999999999</v>
      </c>
      <c r="H5" s="193">
        <v>3</v>
      </c>
      <c r="I5" s="194">
        <v>10.3</v>
      </c>
      <c r="J5" s="193">
        <v>3</v>
      </c>
      <c r="K5" s="194">
        <v>11.15</v>
      </c>
      <c r="L5" s="193">
        <v>4</v>
      </c>
      <c r="M5" s="194">
        <v>11.85</v>
      </c>
      <c r="N5" s="193">
        <v>2</v>
      </c>
      <c r="O5" s="194">
        <v>10</v>
      </c>
      <c r="P5" s="193">
        <v>2</v>
      </c>
      <c r="Q5" s="194">
        <v>10.7</v>
      </c>
    </row>
    <row r="6" spans="1:17" s="48" customFormat="1">
      <c r="A6" s="113">
        <f t="shared" si="0"/>
        <v>4</v>
      </c>
      <c r="B6" s="170" t="s">
        <v>153</v>
      </c>
      <c r="C6" s="190" t="s">
        <v>261</v>
      </c>
      <c r="D6" s="191">
        <v>62.45</v>
      </c>
      <c r="E6" s="192">
        <v>62.45</v>
      </c>
      <c r="F6" s="193">
        <v>3</v>
      </c>
      <c r="G6" s="194">
        <v>10.55</v>
      </c>
      <c r="H6" s="193">
        <v>3</v>
      </c>
      <c r="I6" s="194">
        <v>11.15</v>
      </c>
      <c r="J6" s="193">
        <v>3</v>
      </c>
      <c r="K6" s="196">
        <v>11.15</v>
      </c>
      <c r="L6" s="193">
        <v>3</v>
      </c>
      <c r="M6" s="194">
        <v>11.4</v>
      </c>
      <c r="N6" s="193">
        <v>3</v>
      </c>
      <c r="O6" s="194">
        <v>6.4</v>
      </c>
      <c r="P6" s="193">
        <v>3</v>
      </c>
      <c r="Q6" s="194">
        <v>11.8</v>
      </c>
    </row>
    <row r="7" spans="1:17" s="49" customFormat="1">
      <c r="A7" s="113">
        <f t="shared" si="0"/>
        <v>5</v>
      </c>
      <c r="B7" s="165" t="s">
        <v>156</v>
      </c>
      <c r="C7" s="190" t="s">
        <v>292</v>
      </c>
      <c r="D7" s="191">
        <v>61.5</v>
      </c>
      <c r="E7" s="192">
        <v>61.5</v>
      </c>
      <c r="F7" s="193">
        <v>3</v>
      </c>
      <c r="G7" s="194">
        <v>6.7</v>
      </c>
      <c r="H7" s="193">
        <v>3</v>
      </c>
      <c r="I7" s="194">
        <v>10.45</v>
      </c>
      <c r="J7" s="193">
        <v>3</v>
      </c>
      <c r="K7" s="194">
        <v>11.6</v>
      </c>
      <c r="L7" s="193">
        <v>2</v>
      </c>
      <c r="M7" s="194">
        <v>10.35</v>
      </c>
      <c r="N7" s="193">
        <v>2</v>
      </c>
      <c r="O7" s="194">
        <v>10.9</v>
      </c>
      <c r="P7" s="193">
        <v>2</v>
      </c>
      <c r="Q7" s="194">
        <v>11.5</v>
      </c>
    </row>
    <row r="8" spans="1:17" s="49" customFormat="1">
      <c r="A8" s="113">
        <f t="shared" si="0"/>
        <v>6</v>
      </c>
      <c r="B8" s="165" t="s">
        <v>478</v>
      </c>
      <c r="C8" s="190" t="s">
        <v>480</v>
      </c>
      <c r="D8" s="191">
        <v>61.100000000000009</v>
      </c>
      <c r="E8" s="192">
        <v>61.100000000000009</v>
      </c>
      <c r="F8" s="193">
        <v>2</v>
      </c>
      <c r="G8" s="194">
        <v>6.4</v>
      </c>
      <c r="H8" s="193">
        <v>3</v>
      </c>
      <c r="I8" s="194">
        <v>10.8</v>
      </c>
      <c r="J8" s="193">
        <v>3</v>
      </c>
      <c r="K8" s="194">
        <v>12</v>
      </c>
      <c r="L8" s="193">
        <v>3</v>
      </c>
      <c r="M8" s="194">
        <v>11.1</v>
      </c>
      <c r="N8" s="193">
        <v>2</v>
      </c>
      <c r="O8" s="194">
        <v>10.3</v>
      </c>
      <c r="P8" s="193">
        <v>2</v>
      </c>
      <c r="Q8" s="194">
        <v>10.5</v>
      </c>
    </row>
    <row r="9" spans="1:17" s="49" customFormat="1">
      <c r="A9" s="112">
        <f t="shared" si="0"/>
        <v>7</v>
      </c>
      <c r="B9" s="197" t="s">
        <v>152</v>
      </c>
      <c r="C9" s="198" t="s">
        <v>104</v>
      </c>
      <c r="D9" s="199">
        <v>56.95</v>
      </c>
      <c r="E9" s="200">
        <v>56.95</v>
      </c>
      <c r="F9" s="201">
        <v>4</v>
      </c>
      <c r="G9" s="202">
        <v>11.1</v>
      </c>
      <c r="H9" s="201">
        <v>3</v>
      </c>
      <c r="I9" s="202">
        <v>10.9</v>
      </c>
      <c r="J9" s="201">
        <v>3</v>
      </c>
      <c r="K9" s="202">
        <v>12.05</v>
      </c>
      <c r="L9" s="201">
        <v>3</v>
      </c>
      <c r="M9" s="202">
        <v>6.4</v>
      </c>
      <c r="N9" s="201">
        <v>3</v>
      </c>
      <c r="O9" s="202">
        <v>5.45</v>
      </c>
      <c r="P9" s="201">
        <v>2</v>
      </c>
      <c r="Q9" s="202">
        <v>11.05</v>
      </c>
    </row>
  </sheetData>
  <dataConsolidate/>
  <mergeCells count="1">
    <mergeCell ref="A1:Q1"/>
  </mergeCells>
  <phoneticPr fontId="0" type="noConversion"/>
  <conditionalFormatting sqref="A3:A8">
    <cfRule type="expression" priority="14" stopIfTrue="1">
      <formula>E3=0</formula>
    </cfRule>
    <cfRule type="expression" dxfId="59" priority="15" stopIfTrue="1">
      <formula>E3=E4</formula>
    </cfRule>
    <cfRule type="expression" dxfId="58" priority="16" stopIfTrue="1">
      <formula>E3=#REF!</formula>
    </cfRule>
  </conditionalFormatting>
  <conditionalFormatting sqref="I3:I9 G3:G9 M3:M9 K3:K9 Q3:Q9 O3:O9">
    <cfRule type="cellIs" priority="4" stopIfTrue="1" operator="lessThan">
      <formula>7</formula>
    </cfRule>
    <cfRule type="expression" dxfId="57" priority="5" stopIfTrue="1">
      <formula>G3&lt;7+#REF!</formula>
    </cfRule>
  </conditionalFormatting>
  <conditionalFormatting sqref="N3:N9 H3:H9 L3:L9 P3:P9 J3:J9 F3:F9">
    <cfRule type="expression" priority="1" stopIfTrue="1">
      <formula>G3&lt;7</formula>
    </cfRule>
    <cfRule type="expression" dxfId="56" priority="2" stopIfTrue="1">
      <formula>G3&lt;F3+7</formula>
    </cfRule>
    <cfRule type="expression" dxfId="55" priority="3" stopIfTrue="1">
      <formula>G3&gt;F3+10</formula>
    </cfRule>
  </conditionalFormatting>
  <conditionalFormatting sqref="A9">
    <cfRule type="expression" priority="140" stopIfTrue="1">
      <formula>E9=0</formula>
    </cfRule>
    <cfRule type="expression" dxfId="54" priority="141" stopIfTrue="1">
      <formula>E9=#REF!</formula>
    </cfRule>
    <cfRule type="expression" dxfId="53" priority="142" stopIfTrue="1">
      <formula>E9=#REF!</formula>
    </cfRule>
  </conditionalFormatting>
  <printOptions horizontalCentered="1"/>
  <pageMargins left="0.31496062992125984" right="0.59055118110236227" top="0.70866141732283472" bottom="0.47244094488188981" header="0.23622047244094491" footer="0.23622047244094491"/>
  <pageSetup paperSize="9"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Palmarès &amp;A&amp;C&amp;8&amp;P / &amp;N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A1:Q25"/>
  <sheetViews>
    <sheetView topLeftCell="A13" zoomScaleNormal="100" workbookViewId="0">
      <selection activeCell="G21" sqref="G21"/>
    </sheetView>
  </sheetViews>
  <sheetFormatPr baseColWidth="10" defaultRowHeight="15.75" outlineLevelCol="1"/>
  <cols>
    <col min="1" max="1" width="4.625" customWidth="1" collapsed="1"/>
    <col min="2" max="2" width="27.125" customWidth="1"/>
    <col min="3" max="3" width="29.25" customWidth="1"/>
    <col min="4" max="4" width="5.5" hidden="1" customWidth="1" outlineLevel="1"/>
    <col min="5" max="5" width="9.875" customWidth="1" collapsed="1"/>
    <col min="6" max="6" width="3.625" customWidth="1"/>
    <col min="7" max="7" width="4.625" customWidth="1"/>
    <col min="8" max="8" width="3.625" customWidth="1"/>
    <col min="9" max="9" width="4.625" customWidth="1"/>
    <col min="10" max="10" width="3.625" customWidth="1"/>
    <col min="11" max="11" width="4.625" customWidth="1"/>
    <col min="12" max="12" width="3.625" customWidth="1"/>
    <col min="13" max="13" width="4.625" customWidth="1"/>
    <col min="14" max="14" width="3.625" customWidth="1"/>
    <col min="15" max="15" width="4.625" customWidth="1"/>
    <col min="16" max="16" width="3.625" customWidth="1"/>
    <col min="17" max="17" width="4.625" customWidth="1"/>
  </cols>
  <sheetData>
    <row r="1" spans="1:17" s="15" customFormat="1" ht="31.5" customHeight="1">
      <c r="A1" s="253" t="s">
        <v>206</v>
      </c>
      <c r="B1" s="253"/>
      <c r="C1" s="253"/>
      <c r="D1" s="253"/>
      <c r="E1" s="253"/>
      <c r="F1" s="253"/>
      <c r="G1" s="253"/>
      <c r="H1" s="253"/>
      <c r="I1" s="253"/>
      <c r="J1" s="253"/>
      <c r="K1" s="253"/>
      <c r="L1" s="253"/>
      <c r="M1" s="253"/>
      <c r="N1" s="253"/>
      <c r="O1" s="253"/>
      <c r="P1" s="253"/>
      <c r="Q1" s="253"/>
    </row>
    <row r="2" spans="1:17" s="2" customFormat="1" ht="78.75">
      <c r="A2" s="11" t="s">
        <v>22</v>
      </c>
      <c r="B2" s="9" t="s">
        <v>1</v>
      </c>
      <c r="C2" s="9" t="s">
        <v>0</v>
      </c>
      <c r="D2" s="26" t="s">
        <v>33</v>
      </c>
      <c r="E2" s="9" t="s">
        <v>20</v>
      </c>
      <c r="F2" s="14" t="s">
        <v>2</v>
      </c>
      <c r="G2" s="12" t="s">
        <v>3</v>
      </c>
      <c r="H2" s="14" t="s">
        <v>14</v>
      </c>
      <c r="I2" s="12" t="s">
        <v>15</v>
      </c>
      <c r="J2" s="14" t="s">
        <v>17</v>
      </c>
      <c r="K2" s="12" t="s">
        <v>18</v>
      </c>
      <c r="L2" s="14" t="s">
        <v>4</v>
      </c>
      <c r="M2" s="12" t="s">
        <v>5</v>
      </c>
      <c r="N2" s="14" t="s">
        <v>8</v>
      </c>
      <c r="O2" s="12" t="s">
        <v>9</v>
      </c>
      <c r="P2" s="14" t="s">
        <v>11</v>
      </c>
      <c r="Q2" s="51" t="s">
        <v>12</v>
      </c>
    </row>
    <row r="3" spans="1:17" s="48" customFormat="1">
      <c r="A3" s="208">
        <v>1</v>
      </c>
      <c r="B3" s="184" t="s">
        <v>102</v>
      </c>
      <c r="C3" s="185" t="s">
        <v>100</v>
      </c>
      <c r="D3" s="186">
        <v>82.5</v>
      </c>
      <c r="E3" s="187">
        <v>82.5</v>
      </c>
      <c r="F3" s="188">
        <v>5</v>
      </c>
      <c r="G3" s="189">
        <v>14.55</v>
      </c>
      <c r="H3" s="188">
        <v>4</v>
      </c>
      <c r="I3" s="189">
        <v>12</v>
      </c>
      <c r="J3" s="188">
        <v>4</v>
      </c>
      <c r="K3" s="189">
        <v>13.5</v>
      </c>
      <c r="L3" s="188">
        <v>5</v>
      </c>
      <c r="M3" s="189">
        <v>14.7</v>
      </c>
      <c r="N3" s="188">
        <v>5</v>
      </c>
      <c r="O3" s="189">
        <v>13.65</v>
      </c>
      <c r="P3" s="188">
        <v>5</v>
      </c>
      <c r="Q3" s="189">
        <v>14.1</v>
      </c>
    </row>
    <row r="4" spans="1:17" s="48" customFormat="1">
      <c r="A4" s="211">
        <f t="shared" ref="A4:A21" si="0">IF(E4=0,"",IF(E4=E3,A3,IF(E3=E2,A3+2,A3+1)))</f>
        <v>2</v>
      </c>
      <c r="B4" s="165" t="s">
        <v>112</v>
      </c>
      <c r="C4" s="190" t="s">
        <v>100</v>
      </c>
      <c r="D4" s="191">
        <v>78.55</v>
      </c>
      <c r="E4" s="192">
        <v>78.55</v>
      </c>
      <c r="F4" s="193">
        <v>5</v>
      </c>
      <c r="G4" s="194">
        <v>14.65</v>
      </c>
      <c r="H4" s="193">
        <v>4</v>
      </c>
      <c r="I4" s="194">
        <v>12.15</v>
      </c>
      <c r="J4" s="193">
        <v>4</v>
      </c>
      <c r="K4" s="194">
        <v>13.7</v>
      </c>
      <c r="L4" s="193">
        <v>5</v>
      </c>
      <c r="M4" s="194">
        <v>13</v>
      </c>
      <c r="N4" s="193">
        <v>4</v>
      </c>
      <c r="O4" s="194">
        <v>12.45</v>
      </c>
      <c r="P4" s="193">
        <v>5</v>
      </c>
      <c r="Q4" s="194">
        <v>12.6</v>
      </c>
    </row>
    <row r="5" spans="1:17" s="48" customFormat="1">
      <c r="A5" s="211">
        <f t="shared" si="0"/>
        <v>3</v>
      </c>
      <c r="B5" s="170" t="s">
        <v>103</v>
      </c>
      <c r="C5" s="217" t="s">
        <v>100</v>
      </c>
      <c r="D5" s="191">
        <v>78.149999999999991</v>
      </c>
      <c r="E5" s="192">
        <v>78.149999999999991</v>
      </c>
      <c r="F5" s="193">
        <v>5</v>
      </c>
      <c r="G5" s="194">
        <v>13.9</v>
      </c>
      <c r="H5" s="193">
        <v>4</v>
      </c>
      <c r="I5" s="194">
        <v>12.25</v>
      </c>
      <c r="J5" s="193">
        <v>4</v>
      </c>
      <c r="K5" s="194">
        <v>12.85</v>
      </c>
      <c r="L5" s="193">
        <v>5</v>
      </c>
      <c r="M5" s="194">
        <v>13.55</v>
      </c>
      <c r="N5" s="193">
        <v>4</v>
      </c>
      <c r="O5" s="194">
        <v>12.85</v>
      </c>
      <c r="P5" s="193">
        <v>4</v>
      </c>
      <c r="Q5" s="194">
        <v>12.75</v>
      </c>
    </row>
    <row r="6" spans="1:17" s="48" customFormat="1">
      <c r="A6" s="211">
        <f t="shared" si="0"/>
        <v>4</v>
      </c>
      <c r="B6" s="216" t="s">
        <v>113</v>
      </c>
      <c r="C6" s="217" t="s">
        <v>100</v>
      </c>
      <c r="D6" s="191">
        <v>76.649999999999991</v>
      </c>
      <c r="E6" s="192">
        <v>76.649999999999991</v>
      </c>
      <c r="F6" s="193">
        <v>4</v>
      </c>
      <c r="G6" s="194">
        <v>13.3</v>
      </c>
      <c r="H6" s="193">
        <v>3</v>
      </c>
      <c r="I6" s="194">
        <v>11.8</v>
      </c>
      <c r="J6" s="193">
        <v>4</v>
      </c>
      <c r="K6" s="196">
        <v>13.45</v>
      </c>
      <c r="L6" s="193">
        <v>5</v>
      </c>
      <c r="M6" s="194">
        <v>13.85</v>
      </c>
      <c r="N6" s="193">
        <v>4</v>
      </c>
      <c r="O6" s="194">
        <v>11.4</v>
      </c>
      <c r="P6" s="193">
        <v>4</v>
      </c>
      <c r="Q6" s="194">
        <v>12.85</v>
      </c>
    </row>
    <row r="7" spans="1:17" s="49" customFormat="1">
      <c r="A7" s="211">
        <f t="shared" si="0"/>
        <v>5</v>
      </c>
      <c r="B7" s="165" t="s">
        <v>130</v>
      </c>
      <c r="C7" s="190" t="s">
        <v>319</v>
      </c>
      <c r="D7" s="212">
        <v>76.100000000000009</v>
      </c>
      <c r="E7" s="213">
        <v>76.100000000000009</v>
      </c>
      <c r="F7" s="193">
        <v>5</v>
      </c>
      <c r="G7" s="194">
        <v>13.4</v>
      </c>
      <c r="H7" s="193">
        <v>4</v>
      </c>
      <c r="I7" s="194">
        <v>11.2</v>
      </c>
      <c r="J7" s="193">
        <v>4</v>
      </c>
      <c r="K7" s="194">
        <v>13.4</v>
      </c>
      <c r="L7" s="193">
        <v>5</v>
      </c>
      <c r="M7" s="194">
        <v>13.5</v>
      </c>
      <c r="N7" s="193">
        <v>4</v>
      </c>
      <c r="O7" s="194">
        <v>12.45</v>
      </c>
      <c r="P7" s="193">
        <v>4</v>
      </c>
      <c r="Q7" s="194">
        <v>12.15</v>
      </c>
    </row>
    <row r="8" spans="1:17" s="49" customFormat="1">
      <c r="A8" s="211">
        <f t="shared" si="0"/>
        <v>6</v>
      </c>
      <c r="B8" s="165" t="s">
        <v>101</v>
      </c>
      <c r="C8" s="190" t="s">
        <v>100</v>
      </c>
      <c r="D8" s="191">
        <v>75.2</v>
      </c>
      <c r="E8" s="192">
        <v>75.2</v>
      </c>
      <c r="F8" s="193">
        <v>5</v>
      </c>
      <c r="G8" s="194">
        <v>13.25</v>
      </c>
      <c r="H8" s="193">
        <v>4</v>
      </c>
      <c r="I8" s="194">
        <v>11.85</v>
      </c>
      <c r="J8" s="193">
        <v>4</v>
      </c>
      <c r="K8" s="194">
        <v>12.85</v>
      </c>
      <c r="L8" s="193">
        <v>4</v>
      </c>
      <c r="M8" s="194">
        <v>12.85</v>
      </c>
      <c r="N8" s="193">
        <v>4</v>
      </c>
      <c r="O8" s="194">
        <v>12.7</v>
      </c>
      <c r="P8" s="193">
        <v>4</v>
      </c>
      <c r="Q8" s="194">
        <v>11.7</v>
      </c>
    </row>
    <row r="9" spans="1:17" s="49" customFormat="1">
      <c r="A9" s="211">
        <f t="shared" si="0"/>
        <v>7</v>
      </c>
      <c r="B9" s="165" t="s">
        <v>108</v>
      </c>
      <c r="C9" s="190" t="s">
        <v>319</v>
      </c>
      <c r="D9" s="191">
        <v>72.75</v>
      </c>
      <c r="E9" s="192">
        <v>72.75</v>
      </c>
      <c r="F9" s="193">
        <v>5</v>
      </c>
      <c r="G9" s="194">
        <v>12.75</v>
      </c>
      <c r="H9" s="193">
        <v>3</v>
      </c>
      <c r="I9" s="194">
        <v>11.3</v>
      </c>
      <c r="J9" s="193">
        <v>4</v>
      </c>
      <c r="K9" s="194">
        <v>12.3</v>
      </c>
      <c r="L9" s="193">
        <v>5</v>
      </c>
      <c r="M9" s="194">
        <v>12.85</v>
      </c>
      <c r="N9" s="193">
        <v>4</v>
      </c>
      <c r="O9" s="194">
        <v>11.95</v>
      </c>
      <c r="P9" s="193">
        <v>3</v>
      </c>
      <c r="Q9" s="194">
        <v>11.6</v>
      </c>
    </row>
    <row r="10" spans="1:17" s="49" customFormat="1">
      <c r="A10" s="211">
        <f t="shared" si="0"/>
        <v>8</v>
      </c>
      <c r="B10" s="165" t="s">
        <v>416</v>
      </c>
      <c r="C10" s="190" t="s">
        <v>408</v>
      </c>
      <c r="D10" s="212">
        <v>72.45</v>
      </c>
      <c r="E10" s="213">
        <v>72.45</v>
      </c>
      <c r="F10" s="193">
        <v>5</v>
      </c>
      <c r="G10" s="194">
        <v>13.45</v>
      </c>
      <c r="H10" s="193">
        <v>3</v>
      </c>
      <c r="I10" s="194">
        <v>11.6</v>
      </c>
      <c r="J10" s="193">
        <v>4</v>
      </c>
      <c r="K10" s="194">
        <v>12.7</v>
      </c>
      <c r="L10" s="193">
        <v>5</v>
      </c>
      <c r="M10" s="194">
        <v>14.5</v>
      </c>
      <c r="N10" s="193">
        <v>5</v>
      </c>
      <c r="O10" s="194">
        <v>13.7</v>
      </c>
      <c r="P10" s="193">
        <v>5</v>
      </c>
      <c r="Q10" s="194">
        <v>6.5</v>
      </c>
    </row>
    <row r="11" spans="1:17" s="49" customFormat="1">
      <c r="A11" s="211">
        <f t="shared" si="0"/>
        <v>9</v>
      </c>
      <c r="B11" s="99" t="s">
        <v>106</v>
      </c>
      <c r="C11" s="190" t="s">
        <v>261</v>
      </c>
      <c r="D11" s="191">
        <v>71.849999999999994</v>
      </c>
      <c r="E11" s="192">
        <v>71.849999999999994</v>
      </c>
      <c r="F11" s="193">
        <v>4</v>
      </c>
      <c r="G11" s="194">
        <v>12.2</v>
      </c>
      <c r="H11" s="193">
        <v>4</v>
      </c>
      <c r="I11" s="194">
        <v>11.45</v>
      </c>
      <c r="J11" s="193">
        <v>4</v>
      </c>
      <c r="K11" s="196">
        <v>12.45</v>
      </c>
      <c r="L11" s="193">
        <v>4</v>
      </c>
      <c r="M11" s="194">
        <v>12.25</v>
      </c>
      <c r="N11" s="193">
        <v>4</v>
      </c>
      <c r="O11" s="194">
        <v>12.25</v>
      </c>
      <c r="P11" s="193">
        <v>4</v>
      </c>
      <c r="Q11" s="194">
        <v>11.25</v>
      </c>
    </row>
    <row r="12" spans="1:17" s="49" customFormat="1">
      <c r="A12" s="211">
        <f t="shared" si="0"/>
        <v>10</v>
      </c>
      <c r="B12" s="99" t="s">
        <v>105</v>
      </c>
      <c r="C12" s="190" t="s">
        <v>261</v>
      </c>
      <c r="D12" s="191">
        <v>71.650000000000006</v>
      </c>
      <c r="E12" s="192">
        <v>71.650000000000006</v>
      </c>
      <c r="F12" s="193">
        <v>4</v>
      </c>
      <c r="G12" s="194">
        <v>12.8</v>
      </c>
      <c r="H12" s="193">
        <v>3</v>
      </c>
      <c r="I12" s="194">
        <v>11.3</v>
      </c>
      <c r="J12" s="193">
        <v>3</v>
      </c>
      <c r="K12" s="196">
        <v>12.05</v>
      </c>
      <c r="L12" s="193">
        <v>5</v>
      </c>
      <c r="M12" s="194">
        <v>13.6</v>
      </c>
      <c r="N12" s="193">
        <v>3</v>
      </c>
      <c r="O12" s="194">
        <v>10.15</v>
      </c>
      <c r="P12" s="193">
        <v>4</v>
      </c>
      <c r="Q12" s="194">
        <v>11.75</v>
      </c>
    </row>
    <row r="13" spans="1:17" s="13" customFormat="1">
      <c r="A13" s="211">
        <f t="shared" si="0"/>
        <v>11</v>
      </c>
      <c r="B13" s="165" t="s">
        <v>277</v>
      </c>
      <c r="C13" s="190" t="s">
        <v>261</v>
      </c>
      <c r="D13" s="191">
        <v>71.5</v>
      </c>
      <c r="E13" s="192">
        <v>71.5</v>
      </c>
      <c r="F13" s="193">
        <v>4</v>
      </c>
      <c r="G13" s="194">
        <v>12.5</v>
      </c>
      <c r="H13" s="193">
        <v>3</v>
      </c>
      <c r="I13" s="194">
        <v>11.65</v>
      </c>
      <c r="J13" s="193">
        <v>3</v>
      </c>
      <c r="K13" s="194">
        <v>12.4</v>
      </c>
      <c r="L13" s="193">
        <v>4</v>
      </c>
      <c r="M13" s="194">
        <v>12.5</v>
      </c>
      <c r="N13" s="193">
        <v>4</v>
      </c>
      <c r="O13" s="194">
        <v>11.05</v>
      </c>
      <c r="P13" s="193">
        <v>4</v>
      </c>
      <c r="Q13" s="194">
        <v>11.4</v>
      </c>
    </row>
    <row r="14" spans="1:17" s="13" customFormat="1">
      <c r="A14" s="211">
        <f t="shared" si="0"/>
        <v>12</v>
      </c>
      <c r="B14" s="195" t="s">
        <v>121</v>
      </c>
      <c r="C14" s="190" t="s">
        <v>261</v>
      </c>
      <c r="D14" s="191">
        <v>71.400000000000006</v>
      </c>
      <c r="E14" s="192">
        <v>71.400000000000006</v>
      </c>
      <c r="F14" s="193">
        <v>4</v>
      </c>
      <c r="G14" s="194">
        <v>11.6</v>
      </c>
      <c r="H14" s="193">
        <v>3</v>
      </c>
      <c r="I14" s="194">
        <v>11.3</v>
      </c>
      <c r="J14" s="193">
        <v>3</v>
      </c>
      <c r="K14" s="196">
        <v>12.3</v>
      </c>
      <c r="L14" s="193">
        <v>5</v>
      </c>
      <c r="M14" s="194">
        <v>13.7</v>
      </c>
      <c r="N14" s="193">
        <v>3</v>
      </c>
      <c r="O14" s="194">
        <v>10.8</v>
      </c>
      <c r="P14" s="193">
        <v>3</v>
      </c>
      <c r="Q14" s="194">
        <v>11.7</v>
      </c>
    </row>
    <row r="15" spans="1:17" s="13" customFormat="1">
      <c r="A15" s="211">
        <f t="shared" si="0"/>
        <v>13</v>
      </c>
      <c r="B15" s="165" t="s">
        <v>123</v>
      </c>
      <c r="C15" s="190" t="s">
        <v>261</v>
      </c>
      <c r="D15" s="191">
        <v>71.099999999999994</v>
      </c>
      <c r="E15" s="192">
        <v>71.099999999999994</v>
      </c>
      <c r="F15" s="193">
        <v>3</v>
      </c>
      <c r="G15" s="196">
        <v>12</v>
      </c>
      <c r="H15" s="193">
        <v>3</v>
      </c>
      <c r="I15" s="194">
        <v>11.35</v>
      </c>
      <c r="J15" s="193">
        <v>3</v>
      </c>
      <c r="K15" s="196">
        <v>12.5</v>
      </c>
      <c r="L15" s="193">
        <v>4</v>
      </c>
      <c r="M15" s="194">
        <v>12.45</v>
      </c>
      <c r="N15" s="193">
        <v>3</v>
      </c>
      <c r="O15" s="194">
        <v>11.45</v>
      </c>
      <c r="P15" s="193">
        <v>3</v>
      </c>
      <c r="Q15" s="194">
        <v>11.35</v>
      </c>
    </row>
    <row r="16" spans="1:17" s="13" customFormat="1">
      <c r="A16" s="211">
        <f t="shared" si="0"/>
        <v>14</v>
      </c>
      <c r="B16" s="165" t="s">
        <v>128</v>
      </c>
      <c r="C16" s="190" t="s">
        <v>319</v>
      </c>
      <c r="D16" s="191">
        <v>70.7</v>
      </c>
      <c r="E16" s="192">
        <v>70.7</v>
      </c>
      <c r="F16" s="193">
        <v>3</v>
      </c>
      <c r="G16" s="194">
        <v>11.7</v>
      </c>
      <c r="H16" s="193">
        <v>3</v>
      </c>
      <c r="I16" s="194">
        <v>11.3</v>
      </c>
      <c r="J16" s="193">
        <v>3</v>
      </c>
      <c r="K16" s="194">
        <v>12.2</v>
      </c>
      <c r="L16" s="193">
        <v>4</v>
      </c>
      <c r="M16" s="194">
        <v>12.5</v>
      </c>
      <c r="N16" s="193">
        <v>3</v>
      </c>
      <c r="O16" s="194">
        <v>11.5</v>
      </c>
      <c r="P16" s="193">
        <v>3</v>
      </c>
      <c r="Q16" s="194">
        <v>11.5</v>
      </c>
    </row>
    <row r="17" spans="1:17" s="13" customFormat="1">
      <c r="A17" s="211">
        <f t="shared" si="0"/>
        <v>15</v>
      </c>
      <c r="B17" s="165" t="s">
        <v>98</v>
      </c>
      <c r="C17" s="190" t="s">
        <v>97</v>
      </c>
      <c r="D17" s="191">
        <v>69.349999999999994</v>
      </c>
      <c r="E17" s="192">
        <v>69.349999999999994</v>
      </c>
      <c r="F17" s="193">
        <v>4</v>
      </c>
      <c r="G17" s="194">
        <v>11.2</v>
      </c>
      <c r="H17" s="193">
        <v>4</v>
      </c>
      <c r="I17" s="194">
        <v>11.65</v>
      </c>
      <c r="J17" s="193">
        <v>4</v>
      </c>
      <c r="K17" s="194">
        <v>11.75</v>
      </c>
      <c r="L17" s="193">
        <v>4</v>
      </c>
      <c r="M17" s="194">
        <v>12.1</v>
      </c>
      <c r="N17" s="193">
        <v>3</v>
      </c>
      <c r="O17" s="194">
        <v>10.65</v>
      </c>
      <c r="P17" s="193">
        <v>4</v>
      </c>
      <c r="Q17" s="194">
        <v>12</v>
      </c>
    </row>
    <row r="18" spans="1:17" s="13" customFormat="1">
      <c r="A18" s="211">
        <f t="shared" si="0"/>
        <v>16</v>
      </c>
      <c r="B18" s="165" t="s">
        <v>377</v>
      </c>
      <c r="C18" s="190" t="s">
        <v>109</v>
      </c>
      <c r="D18" s="212">
        <v>67.900000000000006</v>
      </c>
      <c r="E18" s="213">
        <v>67.900000000000006</v>
      </c>
      <c r="F18" s="193">
        <v>3</v>
      </c>
      <c r="G18" s="194">
        <v>11.85</v>
      </c>
      <c r="H18" s="193">
        <v>3</v>
      </c>
      <c r="I18" s="194">
        <v>11.1</v>
      </c>
      <c r="J18" s="193">
        <v>3</v>
      </c>
      <c r="K18" s="194">
        <v>12.3</v>
      </c>
      <c r="L18" s="193">
        <v>3</v>
      </c>
      <c r="M18" s="194">
        <v>11.05</v>
      </c>
      <c r="N18" s="193">
        <v>3</v>
      </c>
      <c r="O18" s="194">
        <v>10.1</v>
      </c>
      <c r="P18" s="193">
        <v>3</v>
      </c>
      <c r="Q18" s="194">
        <v>11.5</v>
      </c>
    </row>
    <row r="19" spans="1:17" s="13" customFormat="1">
      <c r="A19" s="211">
        <f t="shared" si="0"/>
        <v>17</v>
      </c>
      <c r="B19" s="165" t="s">
        <v>99</v>
      </c>
      <c r="C19" s="190" t="s">
        <v>97</v>
      </c>
      <c r="D19" s="191">
        <v>66.75</v>
      </c>
      <c r="E19" s="192">
        <v>66.75</v>
      </c>
      <c r="F19" s="193">
        <v>3</v>
      </c>
      <c r="G19" s="194">
        <v>10.85</v>
      </c>
      <c r="H19" s="193">
        <v>3</v>
      </c>
      <c r="I19" s="194">
        <v>10.15</v>
      </c>
      <c r="J19" s="193">
        <v>3</v>
      </c>
      <c r="K19" s="194">
        <v>12.05</v>
      </c>
      <c r="L19" s="193">
        <v>4</v>
      </c>
      <c r="M19" s="194">
        <v>12.8</v>
      </c>
      <c r="N19" s="193">
        <v>3</v>
      </c>
      <c r="O19" s="194">
        <v>10</v>
      </c>
      <c r="P19" s="193">
        <v>3</v>
      </c>
      <c r="Q19" s="194">
        <v>10.9</v>
      </c>
    </row>
    <row r="20" spans="1:17" s="13" customFormat="1">
      <c r="A20" s="219">
        <f t="shared" si="0"/>
        <v>18</v>
      </c>
      <c r="B20" s="165" t="s">
        <v>131</v>
      </c>
      <c r="C20" s="190" t="s">
        <v>319</v>
      </c>
      <c r="D20" s="212">
        <v>66.45</v>
      </c>
      <c r="E20" s="213">
        <v>66.45</v>
      </c>
      <c r="F20" s="193">
        <v>3</v>
      </c>
      <c r="G20" s="194">
        <v>12.1</v>
      </c>
      <c r="H20" s="193">
        <v>3</v>
      </c>
      <c r="I20" s="194">
        <v>11.65</v>
      </c>
      <c r="J20" s="193">
        <v>3</v>
      </c>
      <c r="K20" s="194">
        <v>12.25</v>
      </c>
      <c r="L20" s="193">
        <v>4</v>
      </c>
      <c r="M20" s="194">
        <v>12.7</v>
      </c>
      <c r="N20" s="193">
        <v>4</v>
      </c>
      <c r="O20" s="194">
        <v>6.25</v>
      </c>
      <c r="P20" s="193">
        <v>3</v>
      </c>
      <c r="Q20" s="194">
        <v>11.5</v>
      </c>
    </row>
    <row r="21" spans="1:17" s="13" customFormat="1">
      <c r="A21" s="219">
        <f t="shared" si="0"/>
        <v>19</v>
      </c>
      <c r="B21" s="165" t="s">
        <v>132</v>
      </c>
      <c r="C21" s="190" t="s">
        <v>97</v>
      </c>
      <c r="D21" s="191">
        <v>65.349999999999994</v>
      </c>
      <c r="E21" s="192">
        <v>65.349999999999994</v>
      </c>
      <c r="F21" s="193">
        <v>4</v>
      </c>
      <c r="G21" s="194">
        <v>12.35</v>
      </c>
      <c r="H21" s="193">
        <v>3</v>
      </c>
      <c r="I21" s="194">
        <v>11.3</v>
      </c>
      <c r="J21" s="193">
        <v>3</v>
      </c>
      <c r="K21" s="196">
        <v>12</v>
      </c>
      <c r="L21" s="193">
        <v>4</v>
      </c>
      <c r="M21" s="194">
        <v>12.25</v>
      </c>
      <c r="N21" s="193">
        <v>3</v>
      </c>
      <c r="O21" s="194">
        <v>6.35</v>
      </c>
      <c r="P21" s="193">
        <v>2</v>
      </c>
      <c r="Q21" s="194">
        <v>11.1</v>
      </c>
    </row>
    <row r="22" spans="1:17" s="13" customFormat="1">
      <c r="A22" s="219">
        <f>IF(E22=0,"",IF(E22=E21,A21,IF(E21=E20,A21+2,A21+1)))</f>
        <v>20</v>
      </c>
      <c r="B22" s="99" t="s">
        <v>204</v>
      </c>
      <c r="C22" s="190" t="s">
        <v>104</v>
      </c>
      <c r="D22" s="191">
        <v>63.250000000000007</v>
      </c>
      <c r="E22" s="192">
        <v>63.250000000000007</v>
      </c>
      <c r="F22" s="193">
        <v>4</v>
      </c>
      <c r="G22" s="194">
        <v>11.9</v>
      </c>
      <c r="H22" s="193">
        <v>3</v>
      </c>
      <c r="I22" s="194">
        <v>10.55</v>
      </c>
      <c r="J22" s="193">
        <v>4</v>
      </c>
      <c r="K22" s="196">
        <v>12.3</v>
      </c>
      <c r="L22" s="193">
        <v>4</v>
      </c>
      <c r="M22" s="194">
        <v>12.2</v>
      </c>
      <c r="N22" s="193">
        <v>3</v>
      </c>
      <c r="O22" s="194">
        <v>5.45</v>
      </c>
      <c r="P22" s="193">
        <v>3</v>
      </c>
      <c r="Q22" s="194">
        <v>10.85</v>
      </c>
    </row>
    <row r="23" spans="1:17">
      <c r="A23" s="219">
        <f t="shared" ref="A23:A25" si="1">IF(E23=0,"",IF(E23=E22,A22,IF(E22=E21,A22+2,A22+1)))</f>
        <v>21</v>
      </c>
      <c r="B23" s="165" t="s">
        <v>375</v>
      </c>
      <c r="C23" s="190" t="s">
        <v>109</v>
      </c>
      <c r="D23" s="212">
        <v>61.949999999999996</v>
      </c>
      <c r="E23" s="213">
        <v>61.949999999999996</v>
      </c>
      <c r="F23" s="193">
        <v>3</v>
      </c>
      <c r="G23" s="194">
        <v>10.1</v>
      </c>
      <c r="H23" s="193">
        <v>3</v>
      </c>
      <c r="I23" s="194">
        <v>11.45</v>
      </c>
      <c r="J23" s="193">
        <v>3</v>
      </c>
      <c r="K23" s="194">
        <v>12.2</v>
      </c>
      <c r="L23" s="193">
        <v>3</v>
      </c>
      <c r="M23" s="194">
        <v>10.55</v>
      </c>
      <c r="N23" s="193">
        <v>3</v>
      </c>
      <c r="O23" s="194">
        <v>6.5</v>
      </c>
      <c r="P23" s="193">
        <v>3</v>
      </c>
      <c r="Q23" s="194">
        <v>11.15</v>
      </c>
    </row>
    <row r="24" spans="1:17">
      <c r="A24" s="219">
        <f t="shared" si="1"/>
        <v>22</v>
      </c>
      <c r="B24" s="165" t="s">
        <v>119</v>
      </c>
      <c r="C24" s="190" t="s">
        <v>480</v>
      </c>
      <c r="D24" s="212">
        <v>60.4</v>
      </c>
      <c r="E24" s="213">
        <v>60.4</v>
      </c>
      <c r="F24" s="193">
        <v>2</v>
      </c>
      <c r="G24" s="194">
        <v>10</v>
      </c>
      <c r="H24" s="193">
        <v>3</v>
      </c>
      <c r="I24" s="194">
        <v>10.199999999999999</v>
      </c>
      <c r="J24" s="193">
        <v>3</v>
      </c>
      <c r="K24" s="194">
        <v>10.9</v>
      </c>
      <c r="L24" s="193">
        <v>3</v>
      </c>
      <c r="M24" s="194">
        <v>10.65</v>
      </c>
      <c r="N24" s="193">
        <v>2</v>
      </c>
      <c r="O24" s="194">
        <v>9.25</v>
      </c>
      <c r="P24" s="193">
        <v>2</v>
      </c>
      <c r="Q24" s="194">
        <v>9.4</v>
      </c>
    </row>
    <row r="25" spans="1:17">
      <c r="A25" s="220">
        <f t="shared" si="1"/>
        <v>23</v>
      </c>
      <c r="B25" s="221" t="s">
        <v>133</v>
      </c>
      <c r="C25" s="198" t="s">
        <v>97</v>
      </c>
      <c r="D25" s="199">
        <v>33.450000000000003</v>
      </c>
      <c r="E25" s="200">
        <v>33.450000000000003</v>
      </c>
      <c r="F25" s="201">
        <v>3</v>
      </c>
      <c r="G25" s="202">
        <v>0</v>
      </c>
      <c r="H25" s="201">
        <v>3</v>
      </c>
      <c r="I25" s="202">
        <v>0</v>
      </c>
      <c r="J25" s="201">
        <v>3</v>
      </c>
      <c r="K25" s="202">
        <v>12.3</v>
      </c>
      <c r="L25" s="201">
        <v>3</v>
      </c>
      <c r="M25" s="202">
        <v>11.05</v>
      </c>
      <c r="N25" s="201">
        <v>3</v>
      </c>
      <c r="O25" s="202">
        <v>10.1</v>
      </c>
      <c r="P25" s="201">
        <v>2</v>
      </c>
      <c r="Q25" s="202">
        <v>0</v>
      </c>
    </row>
  </sheetData>
  <dataConsolidate/>
  <mergeCells count="1">
    <mergeCell ref="A1:Q1"/>
  </mergeCells>
  <phoneticPr fontId="0" type="noConversion"/>
  <conditionalFormatting sqref="A3:A21">
    <cfRule type="expression" priority="18" stopIfTrue="1">
      <formula>E3=0</formula>
    </cfRule>
    <cfRule type="expression" dxfId="52" priority="19" stopIfTrue="1">
      <formula>E3=E4</formula>
    </cfRule>
    <cfRule type="expression" dxfId="51" priority="20" stopIfTrue="1">
      <formula>E3=#REF!</formula>
    </cfRule>
  </conditionalFormatting>
  <conditionalFormatting sqref="A22:A25">
    <cfRule type="expression" priority="24" stopIfTrue="1">
      <formula>E22=0</formula>
    </cfRule>
    <cfRule type="expression" dxfId="50" priority="25" stopIfTrue="1">
      <formula>E22=#REF!</formula>
    </cfRule>
    <cfRule type="expression" dxfId="49" priority="26" stopIfTrue="1">
      <formula>E22=#REF!</formula>
    </cfRule>
  </conditionalFormatting>
  <conditionalFormatting sqref="I3:I25 G3:G25 M3:M25 K3:K25 Q3:Q25 O3:O25">
    <cfRule type="cellIs" priority="4" stopIfTrue="1" operator="lessThan">
      <formula>7</formula>
    </cfRule>
    <cfRule type="expression" dxfId="48" priority="5" stopIfTrue="1">
      <formula>G3&lt;7+#REF!</formula>
    </cfRule>
  </conditionalFormatting>
  <conditionalFormatting sqref="H3:H25 F3:F25 N3:N25 L3:L25 P3:P25 J3:J25">
    <cfRule type="expression" priority="1" stopIfTrue="1">
      <formula>G3&lt;7</formula>
    </cfRule>
    <cfRule type="expression" dxfId="47" priority="2" stopIfTrue="1">
      <formula>G3&lt;F3+7</formula>
    </cfRule>
    <cfRule type="expression" dxfId="46" priority="3" stopIfTrue="1">
      <formula>G3&gt;F3+10</formula>
    </cfRule>
  </conditionalFormatting>
  <printOptions horizontalCentered="1"/>
  <pageMargins left="0.31496062992125984" right="0.59055118110236227" top="0.70866141732283472" bottom="0.47244094488188981" header="0.23622047244094491" footer="0.23622047244094491"/>
  <pageSetup paperSize="9"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Palmarès &amp;A&amp;C&amp;8&amp;P / &amp;N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A1:Q20"/>
  <sheetViews>
    <sheetView zoomScaleNormal="100" workbookViewId="0">
      <selection activeCell="C23" sqref="C23"/>
    </sheetView>
  </sheetViews>
  <sheetFormatPr baseColWidth="10" defaultRowHeight="15.75" outlineLevelCol="1"/>
  <cols>
    <col min="1" max="1" width="4.625" customWidth="1" collapsed="1"/>
    <col min="2" max="2" width="22.625" customWidth="1"/>
    <col min="3" max="3" width="29.25" customWidth="1"/>
    <col min="4" max="4" width="5.5" hidden="1" customWidth="1" outlineLevel="1"/>
    <col min="5" max="5" width="7.5" customWidth="1" collapsed="1"/>
    <col min="6" max="6" width="4.125" customWidth="1"/>
    <col min="7" max="7" width="4.75" customWidth="1"/>
    <col min="8" max="8" width="3.875" customWidth="1"/>
    <col min="9" max="9" width="4.625" customWidth="1"/>
    <col min="10" max="10" width="4.125" customWidth="1"/>
    <col min="11" max="11" width="4.75" customWidth="1"/>
    <col min="12" max="12" width="4.25" customWidth="1"/>
    <col min="13" max="13" width="4.375" customWidth="1"/>
    <col min="14" max="14" width="3.875" customWidth="1"/>
    <col min="15" max="15" width="5.375" customWidth="1"/>
    <col min="16" max="16" width="3.875" customWidth="1"/>
    <col min="17" max="17" width="5.5" customWidth="1"/>
  </cols>
  <sheetData>
    <row r="1" spans="1:17" s="15" customFormat="1" ht="31.5" customHeight="1">
      <c r="A1" s="253" t="s">
        <v>207</v>
      </c>
      <c r="B1" s="253"/>
      <c r="C1" s="253"/>
      <c r="D1" s="253"/>
      <c r="E1" s="253"/>
      <c r="F1" s="253"/>
      <c r="G1" s="253"/>
      <c r="H1" s="253"/>
      <c r="I1" s="253"/>
      <c r="J1" s="253"/>
      <c r="K1" s="253"/>
      <c r="L1" s="253"/>
      <c r="M1" s="253"/>
      <c r="N1" s="253"/>
      <c r="O1" s="253"/>
      <c r="P1" s="253"/>
      <c r="Q1" s="253"/>
    </row>
    <row r="2" spans="1:17" s="2" customFormat="1" ht="78.75">
      <c r="A2" s="11" t="s">
        <v>22</v>
      </c>
      <c r="B2" s="9" t="s">
        <v>1</v>
      </c>
      <c r="C2" s="9" t="s">
        <v>0</v>
      </c>
      <c r="D2" s="26" t="s">
        <v>33</v>
      </c>
      <c r="E2" s="9" t="s">
        <v>20</v>
      </c>
      <c r="F2" s="14" t="s">
        <v>2</v>
      </c>
      <c r="G2" s="12" t="s">
        <v>3</v>
      </c>
      <c r="H2" s="14" t="s">
        <v>14</v>
      </c>
      <c r="I2" s="12" t="s">
        <v>15</v>
      </c>
      <c r="J2" s="14" t="s">
        <v>17</v>
      </c>
      <c r="K2" s="12" t="s">
        <v>18</v>
      </c>
      <c r="L2" s="14" t="s">
        <v>4</v>
      </c>
      <c r="M2" s="12" t="s">
        <v>5</v>
      </c>
      <c r="N2" s="14" t="s">
        <v>8</v>
      </c>
      <c r="O2" s="12" t="s">
        <v>9</v>
      </c>
      <c r="P2" s="14" t="s">
        <v>11</v>
      </c>
      <c r="Q2" s="51" t="s">
        <v>12</v>
      </c>
    </row>
    <row r="3" spans="1:17" s="48" customFormat="1">
      <c r="A3" s="56">
        <v>1</v>
      </c>
      <c r="B3" s="184" t="s">
        <v>90</v>
      </c>
      <c r="C3" s="185" t="s">
        <v>319</v>
      </c>
      <c r="D3" s="186">
        <v>79.5</v>
      </c>
      <c r="E3" s="186">
        <v>79.5</v>
      </c>
      <c r="F3" s="188">
        <v>5</v>
      </c>
      <c r="G3" s="189">
        <v>13.7</v>
      </c>
      <c r="H3" s="188">
        <v>4</v>
      </c>
      <c r="I3" s="189">
        <v>12.25</v>
      </c>
      <c r="J3" s="188">
        <v>4</v>
      </c>
      <c r="K3" s="203">
        <v>13.15</v>
      </c>
      <c r="L3" s="188">
        <v>5</v>
      </c>
      <c r="M3" s="189">
        <v>13.7</v>
      </c>
      <c r="N3" s="188">
        <v>4</v>
      </c>
      <c r="O3" s="189">
        <v>13.5</v>
      </c>
      <c r="P3" s="188">
        <v>4</v>
      </c>
      <c r="Q3" s="189">
        <v>13.2</v>
      </c>
    </row>
    <row r="4" spans="1:17" s="48" customFormat="1">
      <c r="A4" s="98">
        <f t="shared" ref="A4:A20" si="0">IF(E4=0,"",IF(E4=E3,A3,IF(E3=E2,A3+2,A3+1)))</f>
        <v>2</v>
      </c>
      <c r="B4" s="165" t="s">
        <v>58</v>
      </c>
      <c r="C4" s="190" t="s">
        <v>109</v>
      </c>
      <c r="D4" s="191">
        <v>78.5</v>
      </c>
      <c r="E4" s="191">
        <v>78.5</v>
      </c>
      <c r="F4" s="204">
        <v>4</v>
      </c>
      <c r="G4" s="205">
        <v>12.6</v>
      </c>
      <c r="H4" s="204">
        <v>4</v>
      </c>
      <c r="I4" s="205">
        <v>11.7</v>
      </c>
      <c r="J4" s="204">
        <v>4</v>
      </c>
      <c r="K4" s="205">
        <v>13.6</v>
      </c>
      <c r="L4" s="204">
        <v>5</v>
      </c>
      <c r="M4" s="205">
        <v>14.05</v>
      </c>
      <c r="N4" s="204">
        <v>3</v>
      </c>
      <c r="O4" s="205">
        <v>12.35</v>
      </c>
      <c r="P4" s="204">
        <v>5</v>
      </c>
      <c r="Q4" s="205">
        <v>14.2</v>
      </c>
    </row>
    <row r="5" spans="1:17" s="48" customFormat="1">
      <c r="A5" s="98">
        <f t="shared" si="0"/>
        <v>3</v>
      </c>
      <c r="B5" s="165" t="s">
        <v>369</v>
      </c>
      <c r="C5" s="190" t="s">
        <v>109</v>
      </c>
      <c r="D5" s="191">
        <v>77.850000000000009</v>
      </c>
      <c r="E5" s="191">
        <v>77.850000000000009</v>
      </c>
      <c r="F5" s="204">
        <v>4</v>
      </c>
      <c r="G5" s="205">
        <v>12.85</v>
      </c>
      <c r="H5" s="204">
        <v>3</v>
      </c>
      <c r="I5" s="205">
        <v>11.5</v>
      </c>
      <c r="J5" s="204">
        <v>4</v>
      </c>
      <c r="K5" s="205">
        <v>13.45</v>
      </c>
      <c r="L5" s="204">
        <v>5</v>
      </c>
      <c r="M5" s="205">
        <v>14.5</v>
      </c>
      <c r="N5" s="204">
        <v>4</v>
      </c>
      <c r="O5" s="205">
        <v>12.4</v>
      </c>
      <c r="P5" s="204">
        <v>4</v>
      </c>
      <c r="Q5" s="205">
        <v>13.15</v>
      </c>
    </row>
    <row r="6" spans="1:17" s="48" customFormat="1">
      <c r="A6" s="98">
        <f t="shared" si="0"/>
        <v>4</v>
      </c>
      <c r="B6" s="165" t="s">
        <v>92</v>
      </c>
      <c r="C6" s="190" t="s">
        <v>319</v>
      </c>
      <c r="D6" s="191">
        <v>75.95</v>
      </c>
      <c r="E6" s="191">
        <v>75.95</v>
      </c>
      <c r="F6" s="193">
        <v>4</v>
      </c>
      <c r="G6" s="194">
        <v>13.05</v>
      </c>
      <c r="H6" s="193">
        <v>3</v>
      </c>
      <c r="I6" s="194">
        <v>11.85</v>
      </c>
      <c r="J6" s="193">
        <v>3</v>
      </c>
      <c r="K6" s="194">
        <v>12.1</v>
      </c>
      <c r="L6" s="193">
        <v>5</v>
      </c>
      <c r="M6" s="194">
        <v>13.6</v>
      </c>
      <c r="N6" s="193">
        <v>4</v>
      </c>
      <c r="O6" s="194">
        <v>12.95</v>
      </c>
      <c r="P6" s="193">
        <v>4</v>
      </c>
      <c r="Q6" s="194">
        <v>12.4</v>
      </c>
    </row>
    <row r="7" spans="1:17" s="49" customFormat="1">
      <c r="A7" s="98">
        <f t="shared" si="0"/>
        <v>5</v>
      </c>
      <c r="B7" s="165" t="s">
        <v>84</v>
      </c>
      <c r="C7" s="190" t="s">
        <v>97</v>
      </c>
      <c r="D7" s="191">
        <v>74.75</v>
      </c>
      <c r="E7" s="191">
        <v>74.75</v>
      </c>
      <c r="F7" s="193">
        <v>3</v>
      </c>
      <c r="G7" s="194">
        <v>11.65</v>
      </c>
      <c r="H7" s="193">
        <v>4</v>
      </c>
      <c r="I7" s="194">
        <v>12.75</v>
      </c>
      <c r="J7" s="193">
        <v>3</v>
      </c>
      <c r="K7" s="196">
        <v>12.3</v>
      </c>
      <c r="L7" s="193">
        <v>4</v>
      </c>
      <c r="M7" s="194">
        <v>12.95</v>
      </c>
      <c r="N7" s="193">
        <v>3</v>
      </c>
      <c r="O7" s="194">
        <v>12</v>
      </c>
      <c r="P7" s="193">
        <v>4</v>
      </c>
      <c r="Q7" s="194">
        <v>13.1</v>
      </c>
    </row>
    <row r="8" spans="1:17" s="49" customFormat="1">
      <c r="A8" s="98">
        <f t="shared" si="0"/>
        <v>6</v>
      </c>
      <c r="B8" s="99" t="s">
        <v>87</v>
      </c>
      <c r="C8" s="190" t="s">
        <v>261</v>
      </c>
      <c r="D8" s="191">
        <v>73.7</v>
      </c>
      <c r="E8" s="191">
        <v>73.7</v>
      </c>
      <c r="F8" s="193">
        <v>4</v>
      </c>
      <c r="G8" s="194">
        <v>12.3</v>
      </c>
      <c r="H8" s="193">
        <v>4</v>
      </c>
      <c r="I8" s="194">
        <v>11.85</v>
      </c>
      <c r="J8" s="193">
        <v>4</v>
      </c>
      <c r="K8" s="194">
        <v>12.55</v>
      </c>
      <c r="L8" s="193">
        <v>4</v>
      </c>
      <c r="M8" s="194">
        <v>13.3</v>
      </c>
      <c r="N8" s="193">
        <v>3</v>
      </c>
      <c r="O8" s="194">
        <v>11.35</v>
      </c>
      <c r="P8" s="193">
        <v>4</v>
      </c>
      <c r="Q8" s="194">
        <v>12.35</v>
      </c>
    </row>
    <row r="9" spans="1:17" s="49" customFormat="1">
      <c r="A9" s="98">
        <f t="shared" si="0"/>
        <v>7</v>
      </c>
      <c r="B9" s="165" t="s">
        <v>362</v>
      </c>
      <c r="C9" s="190" t="s">
        <v>109</v>
      </c>
      <c r="D9" s="191">
        <v>72.150000000000006</v>
      </c>
      <c r="E9" s="191">
        <v>72.150000000000006</v>
      </c>
      <c r="F9" s="204">
        <v>3</v>
      </c>
      <c r="G9" s="205">
        <v>11.95</v>
      </c>
      <c r="H9" s="204">
        <v>3</v>
      </c>
      <c r="I9" s="205">
        <v>11</v>
      </c>
      <c r="J9" s="204">
        <v>3</v>
      </c>
      <c r="K9" s="205">
        <v>12.3</v>
      </c>
      <c r="L9" s="204">
        <v>5</v>
      </c>
      <c r="M9" s="205">
        <v>13.1</v>
      </c>
      <c r="N9" s="204">
        <v>3</v>
      </c>
      <c r="O9" s="205">
        <v>11.55</v>
      </c>
      <c r="P9" s="204">
        <v>3</v>
      </c>
      <c r="Q9" s="205">
        <v>12.25</v>
      </c>
    </row>
    <row r="10" spans="1:17" s="13" customFormat="1">
      <c r="A10" s="98">
        <f t="shared" si="0"/>
        <v>8</v>
      </c>
      <c r="B10" s="165" t="s">
        <v>127</v>
      </c>
      <c r="C10" s="190" t="s">
        <v>319</v>
      </c>
      <c r="D10" s="191">
        <v>71.199999999999989</v>
      </c>
      <c r="E10" s="191">
        <v>71.199999999999989</v>
      </c>
      <c r="F10" s="193">
        <v>3</v>
      </c>
      <c r="G10" s="196">
        <v>12</v>
      </c>
      <c r="H10" s="193">
        <v>3</v>
      </c>
      <c r="I10" s="194">
        <v>11</v>
      </c>
      <c r="J10" s="193">
        <v>3</v>
      </c>
      <c r="K10" s="194">
        <v>12.25</v>
      </c>
      <c r="L10" s="193">
        <v>5</v>
      </c>
      <c r="M10" s="194">
        <v>13.3</v>
      </c>
      <c r="N10" s="193">
        <v>2</v>
      </c>
      <c r="O10" s="194">
        <v>10.65</v>
      </c>
      <c r="P10" s="193">
        <v>3</v>
      </c>
      <c r="Q10" s="194">
        <v>12</v>
      </c>
    </row>
    <row r="11" spans="1:17" s="13" customFormat="1">
      <c r="A11" s="98">
        <f t="shared" si="0"/>
        <v>9</v>
      </c>
      <c r="B11" s="165" t="s">
        <v>83</v>
      </c>
      <c r="C11" s="190" t="s">
        <v>97</v>
      </c>
      <c r="D11" s="191">
        <v>71.099999999999994</v>
      </c>
      <c r="E11" s="191">
        <v>71.099999999999994</v>
      </c>
      <c r="F11" s="193">
        <v>3</v>
      </c>
      <c r="G11" s="194">
        <v>11.95</v>
      </c>
      <c r="H11" s="193">
        <v>3</v>
      </c>
      <c r="I11" s="194">
        <v>11.4</v>
      </c>
      <c r="J11" s="193">
        <v>3</v>
      </c>
      <c r="K11" s="196">
        <v>12.45</v>
      </c>
      <c r="L11" s="193">
        <v>4</v>
      </c>
      <c r="M11" s="194">
        <v>12.7</v>
      </c>
      <c r="N11" s="193">
        <v>3</v>
      </c>
      <c r="O11" s="194">
        <v>10.55</v>
      </c>
      <c r="P11" s="193">
        <v>3</v>
      </c>
      <c r="Q11" s="194">
        <v>12.05</v>
      </c>
    </row>
    <row r="12" spans="1:17" s="13" customFormat="1">
      <c r="A12" s="98">
        <f t="shared" si="0"/>
        <v>10</v>
      </c>
      <c r="B12" s="195" t="s">
        <v>81</v>
      </c>
      <c r="C12" s="190" t="s">
        <v>100</v>
      </c>
      <c r="D12" s="191">
        <v>70.850000000000009</v>
      </c>
      <c r="E12" s="191">
        <v>70.850000000000009</v>
      </c>
      <c r="F12" s="193">
        <v>3</v>
      </c>
      <c r="G12" s="194">
        <v>11.35</v>
      </c>
      <c r="H12" s="193">
        <v>4</v>
      </c>
      <c r="I12" s="194">
        <v>11.75</v>
      </c>
      <c r="J12" s="193">
        <v>4</v>
      </c>
      <c r="K12" s="194">
        <v>13.3</v>
      </c>
      <c r="L12" s="193">
        <v>3</v>
      </c>
      <c r="M12" s="194">
        <v>11.6</v>
      </c>
      <c r="N12" s="193">
        <v>4</v>
      </c>
      <c r="O12" s="194">
        <v>11</v>
      </c>
      <c r="P12" s="193">
        <v>4</v>
      </c>
      <c r="Q12" s="194">
        <v>11.85</v>
      </c>
    </row>
    <row r="13" spans="1:17" s="13" customFormat="1">
      <c r="A13" s="98">
        <f t="shared" si="0"/>
        <v>11</v>
      </c>
      <c r="B13" s="165" t="s">
        <v>367</v>
      </c>
      <c r="C13" s="190" t="s">
        <v>109</v>
      </c>
      <c r="D13" s="191">
        <v>70.649999999999991</v>
      </c>
      <c r="E13" s="191">
        <v>70.649999999999991</v>
      </c>
      <c r="F13" s="204">
        <v>3</v>
      </c>
      <c r="G13" s="205">
        <v>10</v>
      </c>
      <c r="H13" s="204">
        <v>4</v>
      </c>
      <c r="I13" s="205">
        <v>11.75</v>
      </c>
      <c r="J13" s="204">
        <v>3</v>
      </c>
      <c r="K13" s="205">
        <v>12.6</v>
      </c>
      <c r="L13" s="204">
        <v>4</v>
      </c>
      <c r="M13" s="205">
        <v>11.95</v>
      </c>
      <c r="N13" s="204">
        <v>3</v>
      </c>
      <c r="O13" s="205">
        <v>12</v>
      </c>
      <c r="P13" s="204">
        <v>4</v>
      </c>
      <c r="Q13" s="205">
        <v>12.35</v>
      </c>
    </row>
    <row r="14" spans="1:17" s="13" customFormat="1">
      <c r="A14" s="98">
        <f t="shared" si="0"/>
        <v>12</v>
      </c>
      <c r="B14" s="165" t="s">
        <v>162</v>
      </c>
      <c r="C14" s="190" t="s">
        <v>319</v>
      </c>
      <c r="D14" s="191">
        <v>70.45</v>
      </c>
      <c r="E14" s="191">
        <v>70.45</v>
      </c>
      <c r="F14" s="193">
        <v>4</v>
      </c>
      <c r="G14" s="194">
        <v>11.6</v>
      </c>
      <c r="H14" s="193">
        <v>3</v>
      </c>
      <c r="I14" s="194">
        <v>10.8</v>
      </c>
      <c r="J14" s="193">
        <v>3</v>
      </c>
      <c r="K14" s="194">
        <v>12.3</v>
      </c>
      <c r="L14" s="193">
        <v>5</v>
      </c>
      <c r="M14" s="194">
        <v>13.15</v>
      </c>
      <c r="N14" s="193">
        <v>3</v>
      </c>
      <c r="O14" s="194">
        <v>11.25</v>
      </c>
      <c r="P14" s="193">
        <v>3</v>
      </c>
      <c r="Q14" s="194">
        <v>11.35</v>
      </c>
    </row>
    <row r="15" spans="1:17" s="13" customFormat="1">
      <c r="A15" s="98">
        <f t="shared" si="0"/>
        <v>13</v>
      </c>
      <c r="B15" s="165" t="s">
        <v>163</v>
      </c>
      <c r="C15" s="190" t="s">
        <v>319</v>
      </c>
      <c r="D15" s="191">
        <v>70.100000000000009</v>
      </c>
      <c r="E15" s="191">
        <v>70.100000000000009</v>
      </c>
      <c r="F15" s="193">
        <v>3</v>
      </c>
      <c r="G15" s="194">
        <v>10.9</v>
      </c>
      <c r="H15" s="193">
        <v>3</v>
      </c>
      <c r="I15" s="194">
        <v>10.85</v>
      </c>
      <c r="J15" s="193">
        <v>3</v>
      </c>
      <c r="K15" s="194">
        <v>12.45</v>
      </c>
      <c r="L15" s="193">
        <v>5</v>
      </c>
      <c r="M15" s="194">
        <v>13.5</v>
      </c>
      <c r="N15" s="193">
        <v>2</v>
      </c>
      <c r="O15" s="194">
        <v>10.85</v>
      </c>
      <c r="P15" s="193">
        <v>3</v>
      </c>
      <c r="Q15" s="194">
        <v>11.55</v>
      </c>
    </row>
    <row r="16" spans="1:17" s="13" customFormat="1">
      <c r="A16" s="98">
        <f t="shared" si="0"/>
        <v>14</v>
      </c>
      <c r="B16" s="206" t="s">
        <v>82</v>
      </c>
      <c r="C16" s="190" t="s">
        <v>100</v>
      </c>
      <c r="D16" s="191">
        <v>69.849999999999994</v>
      </c>
      <c r="E16" s="191">
        <v>69.849999999999994</v>
      </c>
      <c r="F16" s="193">
        <v>3</v>
      </c>
      <c r="G16" s="194">
        <v>11.35</v>
      </c>
      <c r="H16" s="193">
        <v>3</v>
      </c>
      <c r="I16" s="194">
        <v>11.3</v>
      </c>
      <c r="J16" s="193">
        <v>4</v>
      </c>
      <c r="K16" s="194">
        <v>11.5</v>
      </c>
      <c r="L16" s="193">
        <v>5</v>
      </c>
      <c r="M16" s="194">
        <v>13</v>
      </c>
      <c r="N16" s="193">
        <v>3</v>
      </c>
      <c r="O16" s="194">
        <v>10.25</v>
      </c>
      <c r="P16" s="193">
        <v>4</v>
      </c>
      <c r="Q16" s="194">
        <v>12.45</v>
      </c>
    </row>
    <row r="17" spans="1:17">
      <c r="A17" s="98">
        <f t="shared" si="0"/>
        <v>15</v>
      </c>
      <c r="B17" s="165" t="s">
        <v>168</v>
      </c>
      <c r="C17" s="190" t="s">
        <v>109</v>
      </c>
      <c r="D17" s="191">
        <v>69.150000000000006</v>
      </c>
      <c r="E17" s="191">
        <v>69.150000000000006</v>
      </c>
      <c r="F17" s="204">
        <v>3</v>
      </c>
      <c r="G17" s="205">
        <v>10.85</v>
      </c>
      <c r="H17" s="204">
        <v>3</v>
      </c>
      <c r="I17" s="205">
        <v>10.95</v>
      </c>
      <c r="J17" s="204">
        <v>4</v>
      </c>
      <c r="K17" s="205">
        <v>12.75</v>
      </c>
      <c r="L17" s="204">
        <v>4</v>
      </c>
      <c r="M17" s="205">
        <v>12.25</v>
      </c>
      <c r="N17" s="204">
        <v>3</v>
      </c>
      <c r="O17" s="205">
        <v>10.45</v>
      </c>
      <c r="P17" s="204">
        <v>3</v>
      </c>
      <c r="Q17" s="205">
        <v>11.9</v>
      </c>
    </row>
    <row r="18" spans="1:17">
      <c r="A18" s="98">
        <f t="shared" si="0"/>
        <v>16</v>
      </c>
      <c r="B18" s="99" t="s">
        <v>117</v>
      </c>
      <c r="C18" s="190" t="s">
        <v>104</v>
      </c>
      <c r="D18" s="191">
        <v>66.849999999999994</v>
      </c>
      <c r="E18" s="191">
        <v>66.849999999999994</v>
      </c>
      <c r="F18" s="193">
        <v>3</v>
      </c>
      <c r="G18" s="194">
        <v>11.4</v>
      </c>
      <c r="H18" s="193">
        <v>4</v>
      </c>
      <c r="I18" s="194">
        <v>11</v>
      </c>
      <c r="J18" s="193">
        <v>3</v>
      </c>
      <c r="K18" s="194">
        <v>11.35</v>
      </c>
      <c r="L18" s="193">
        <v>4</v>
      </c>
      <c r="M18" s="194">
        <v>12.5</v>
      </c>
      <c r="N18" s="193">
        <v>2</v>
      </c>
      <c r="O18" s="194">
        <v>9.65</v>
      </c>
      <c r="P18" s="193">
        <v>2</v>
      </c>
      <c r="Q18" s="194">
        <v>10.95</v>
      </c>
    </row>
    <row r="19" spans="1:17">
      <c r="A19" s="98">
        <f t="shared" si="0"/>
        <v>17</v>
      </c>
      <c r="B19" s="99" t="s">
        <v>259</v>
      </c>
      <c r="C19" s="190" t="s">
        <v>104</v>
      </c>
      <c r="D19" s="191">
        <v>66.050000000000011</v>
      </c>
      <c r="E19" s="191">
        <v>66.050000000000011</v>
      </c>
      <c r="F19" s="193">
        <v>3</v>
      </c>
      <c r="G19" s="194">
        <v>10.7</v>
      </c>
      <c r="H19" s="193">
        <v>4</v>
      </c>
      <c r="I19" s="194">
        <v>11.3</v>
      </c>
      <c r="J19" s="193">
        <v>3</v>
      </c>
      <c r="K19" s="194">
        <v>11.7</v>
      </c>
      <c r="L19" s="193">
        <v>3</v>
      </c>
      <c r="M19" s="194">
        <v>10.6</v>
      </c>
      <c r="N19" s="193">
        <v>3</v>
      </c>
      <c r="O19" s="194">
        <v>10</v>
      </c>
      <c r="P19" s="193">
        <v>3</v>
      </c>
      <c r="Q19" s="194">
        <v>11.75</v>
      </c>
    </row>
    <row r="20" spans="1:17">
      <c r="A20" s="97">
        <f t="shared" si="0"/>
        <v>18</v>
      </c>
      <c r="B20" s="197" t="s">
        <v>199</v>
      </c>
      <c r="C20" s="198" t="s">
        <v>104</v>
      </c>
      <c r="D20" s="199">
        <v>46.400000000000006</v>
      </c>
      <c r="E20" s="199">
        <v>46.400000000000006</v>
      </c>
      <c r="F20" s="201">
        <v>3</v>
      </c>
      <c r="G20" s="202">
        <v>6.4</v>
      </c>
      <c r="H20" s="201">
        <v>3</v>
      </c>
      <c r="I20" s="202">
        <v>10.8</v>
      </c>
      <c r="J20" s="201">
        <v>3</v>
      </c>
      <c r="K20" s="207">
        <v>11.5</v>
      </c>
      <c r="L20" s="201">
        <v>4</v>
      </c>
      <c r="M20" s="202">
        <v>0</v>
      </c>
      <c r="N20" s="201">
        <v>3</v>
      </c>
      <c r="O20" s="202">
        <v>6.6</v>
      </c>
      <c r="P20" s="201">
        <v>2</v>
      </c>
      <c r="Q20" s="202">
        <v>11.1</v>
      </c>
    </row>
  </sheetData>
  <dataConsolidate/>
  <mergeCells count="1">
    <mergeCell ref="A1:Q1"/>
  </mergeCells>
  <phoneticPr fontId="0" type="noConversion"/>
  <conditionalFormatting sqref="A3:A20">
    <cfRule type="expression" priority="38" stopIfTrue="1">
      <formula>E3=0</formula>
    </cfRule>
    <cfRule type="expression" dxfId="45" priority="39" stopIfTrue="1">
      <formula>E3=E4</formula>
    </cfRule>
    <cfRule type="expression" dxfId="44" priority="40" stopIfTrue="1">
      <formula>E3=#REF!</formula>
    </cfRule>
  </conditionalFormatting>
  <conditionalFormatting sqref="I3:I20 G3:G20 M3:M20 K3:K20 Q3:Q20 O3:O20">
    <cfRule type="cellIs" priority="4" stopIfTrue="1" operator="lessThan">
      <formula>7</formula>
    </cfRule>
    <cfRule type="expression" dxfId="43" priority="5" stopIfTrue="1">
      <formula>G3&lt;7+#REF!</formula>
    </cfRule>
  </conditionalFormatting>
  <conditionalFormatting sqref="N3:N15 H3:H15 L3:L15 P3:P15 J3:J15 F3:F15">
    <cfRule type="expression" priority="1" stopIfTrue="1">
      <formula>G3&lt;7</formula>
    </cfRule>
    <cfRule type="expression" dxfId="42" priority="2" stopIfTrue="1">
      <formula>G3&lt;F3+7</formula>
    </cfRule>
    <cfRule type="expression" dxfId="41" priority="3" stopIfTrue="1">
      <formula>G3&gt;F3+10</formula>
    </cfRule>
  </conditionalFormatting>
  <printOptions horizontalCentered="1"/>
  <pageMargins left="0.31496062992125984" right="0.59055118110236227" top="0.70866141732283472" bottom="0.47244094488188981" header="0.23622047244094491" footer="0.23622047244094491"/>
  <pageSetup paperSize="9"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Palmarès &amp;A&amp;C&amp;8&amp;P / &amp;N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dimension ref="A1:Q11"/>
  <sheetViews>
    <sheetView zoomScaleNormal="100" workbookViewId="0">
      <selection activeCell="E6" sqref="E6"/>
    </sheetView>
  </sheetViews>
  <sheetFormatPr baseColWidth="10" defaultRowHeight="15.75" outlineLevelCol="1"/>
  <cols>
    <col min="1" max="1" width="4.625" customWidth="1" collapsed="1"/>
    <col min="2" max="2" width="22.625" customWidth="1"/>
    <col min="3" max="3" width="27.625" customWidth="1"/>
    <col min="4" max="4" width="5.5" hidden="1" customWidth="1" outlineLevel="1"/>
    <col min="5" max="5" width="7.625" customWidth="1" collapsed="1"/>
    <col min="6" max="6" width="3.625" customWidth="1"/>
    <col min="7" max="7" width="4.625" customWidth="1"/>
    <col min="8" max="8" width="3.625" customWidth="1"/>
    <col min="9" max="9" width="4.625" customWidth="1"/>
    <col min="10" max="10" width="3.625" customWidth="1"/>
    <col min="11" max="11" width="4.625" customWidth="1"/>
    <col min="12" max="12" width="3.625" customWidth="1"/>
    <col min="13" max="13" width="4.625" customWidth="1"/>
    <col min="14" max="14" width="3.625" customWidth="1"/>
    <col min="15" max="15" width="4.625" customWidth="1"/>
    <col min="16" max="16" width="3.625" customWidth="1"/>
    <col min="17" max="17" width="4.625" customWidth="1"/>
  </cols>
  <sheetData>
    <row r="1" spans="1:17" s="15" customFormat="1" ht="31.5" customHeight="1">
      <c r="A1" s="253" t="s">
        <v>48</v>
      </c>
      <c r="B1" s="253"/>
      <c r="C1" s="253"/>
      <c r="D1" s="253"/>
      <c r="E1" s="253"/>
      <c r="F1" s="253"/>
      <c r="G1" s="253"/>
      <c r="H1" s="253"/>
      <c r="I1" s="253"/>
      <c r="J1" s="253"/>
      <c r="K1" s="253"/>
      <c r="L1" s="253"/>
      <c r="M1" s="253"/>
      <c r="N1" s="253"/>
      <c r="O1" s="253"/>
      <c r="P1" s="253"/>
      <c r="Q1" s="253"/>
    </row>
    <row r="2" spans="1:17" s="2" customFormat="1" ht="78.75">
      <c r="A2" s="11" t="s">
        <v>22</v>
      </c>
      <c r="B2" s="9" t="s">
        <v>1</v>
      </c>
      <c r="C2" s="9" t="s">
        <v>0</v>
      </c>
      <c r="D2" s="26" t="s">
        <v>33</v>
      </c>
      <c r="E2" s="9" t="s">
        <v>20</v>
      </c>
      <c r="F2" s="14" t="s">
        <v>2</v>
      </c>
      <c r="G2" s="12" t="s">
        <v>3</v>
      </c>
      <c r="H2" s="14" t="s">
        <v>14</v>
      </c>
      <c r="I2" s="12" t="s">
        <v>15</v>
      </c>
      <c r="J2" s="14" t="s">
        <v>17</v>
      </c>
      <c r="K2" s="12" t="s">
        <v>18</v>
      </c>
      <c r="L2" s="14" t="s">
        <v>4</v>
      </c>
      <c r="M2" s="12" t="s">
        <v>5</v>
      </c>
      <c r="N2" s="14" t="s">
        <v>8</v>
      </c>
      <c r="O2" s="12" t="s">
        <v>9</v>
      </c>
      <c r="P2" s="14" t="s">
        <v>11</v>
      </c>
      <c r="Q2" s="51" t="s">
        <v>12</v>
      </c>
    </row>
    <row r="3" spans="1:17" s="48" customFormat="1">
      <c r="A3" s="154">
        <v>1</v>
      </c>
      <c r="B3" s="128" t="s">
        <v>266</v>
      </c>
      <c r="C3" s="129" t="s">
        <v>261</v>
      </c>
      <c r="D3" s="155" t="e">
        <f>IF(#REF!="A",E3,IF(#REF!&gt;2,E3,E3*1.3))</f>
        <v>#REF!</v>
      </c>
      <c r="E3" s="155">
        <f>G3+I3+K3+M3+O3+Q3</f>
        <v>58.95</v>
      </c>
      <c r="F3" s="156">
        <v>1</v>
      </c>
      <c r="G3" s="159">
        <v>8.9</v>
      </c>
      <c r="H3" s="156">
        <v>1</v>
      </c>
      <c r="I3" s="159">
        <v>8.75</v>
      </c>
      <c r="J3" s="156">
        <v>1</v>
      </c>
      <c r="K3" s="159">
        <v>9.8000000000000007</v>
      </c>
      <c r="L3" s="156">
        <v>3</v>
      </c>
      <c r="M3" s="159">
        <v>11.15</v>
      </c>
      <c r="N3" s="156">
        <v>1</v>
      </c>
      <c r="O3" s="159">
        <v>10.75</v>
      </c>
      <c r="P3" s="156">
        <v>1</v>
      </c>
      <c r="Q3" s="159">
        <v>9.6</v>
      </c>
    </row>
    <row r="4" spans="1:17" s="48" customFormat="1">
      <c r="A4" s="154">
        <f t="shared" ref="A4:A11" si="0">IF(E4=0,"",IF(E4=E3,A3,IF(E3=E2,A3+2,A3+1)))</f>
        <v>1</v>
      </c>
      <c r="B4" s="128" t="s">
        <v>306</v>
      </c>
      <c r="C4" s="129" t="s">
        <v>97</v>
      </c>
      <c r="D4" s="155" t="e">
        <f>IF(#REF!="A",E4,IF(#REF!&gt;2,E4,E4*1.3))</f>
        <v>#REF!</v>
      </c>
      <c r="E4" s="155">
        <f>G4+I4+K4+M4+O4+Q4</f>
        <v>58.949999999999996</v>
      </c>
      <c r="F4" s="156">
        <v>2</v>
      </c>
      <c r="G4" s="159">
        <v>10</v>
      </c>
      <c r="H4" s="156">
        <v>1</v>
      </c>
      <c r="I4" s="159">
        <v>8.85</v>
      </c>
      <c r="J4" s="156">
        <v>1</v>
      </c>
      <c r="K4" s="159">
        <v>9.6999999999999993</v>
      </c>
      <c r="L4" s="156">
        <v>2</v>
      </c>
      <c r="M4" s="159">
        <v>11.05</v>
      </c>
      <c r="N4" s="156">
        <v>1</v>
      </c>
      <c r="O4" s="159">
        <v>10.45</v>
      </c>
      <c r="P4" s="156">
        <v>1</v>
      </c>
      <c r="Q4" s="159">
        <v>8.9</v>
      </c>
    </row>
    <row r="5" spans="1:17">
      <c r="A5" s="52" t="str">
        <f>IF(E5=0,"",IF(E5=#REF!,#REF!,IF(#REF!=#REF!,#REF!+2,#REF!+1)))</f>
        <v/>
      </c>
    </row>
    <row r="6" spans="1:17">
      <c r="A6" s="52" t="str">
        <f>IF(E6=0,"",IF(E6=E5,A5,IF(E5=#REF!,A5+2,A5+1)))</f>
        <v/>
      </c>
    </row>
    <row r="7" spans="1:17">
      <c r="A7" s="52" t="str">
        <f t="shared" si="0"/>
        <v/>
      </c>
    </row>
    <row r="8" spans="1:17">
      <c r="A8" s="52" t="str">
        <f t="shared" si="0"/>
        <v/>
      </c>
    </row>
    <row r="9" spans="1:17">
      <c r="A9" s="52" t="str">
        <f t="shared" si="0"/>
        <v/>
      </c>
    </row>
    <row r="10" spans="1:17">
      <c r="A10" s="52" t="str">
        <f t="shared" si="0"/>
        <v/>
      </c>
    </row>
    <row r="11" spans="1:17">
      <c r="A11" s="52" t="str">
        <f t="shared" si="0"/>
        <v/>
      </c>
    </row>
  </sheetData>
  <dataConsolidate/>
  <mergeCells count="1">
    <mergeCell ref="A1:Q1"/>
  </mergeCells>
  <phoneticPr fontId="0" type="noConversion"/>
  <conditionalFormatting sqref="A5:A11 A3">
    <cfRule type="expression" priority="18" stopIfTrue="1">
      <formula>E3=0</formula>
    </cfRule>
    <cfRule type="expression" dxfId="40" priority="19" stopIfTrue="1">
      <formula>E3=E4</formula>
    </cfRule>
    <cfRule type="expression" dxfId="39" priority="20" stopIfTrue="1">
      <formula>E3=#REF!</formula>
    </cfRule>
  </conditionalFormatting>
  <conditionalFormatting sqref="P3:P4 N3:N4 L3:L4 J3:J4 H3:H4 F3:F4">
    <cfRule type="expression" priority="1" stopIfTrue="1">
      <formula>G3&lt;7</formula>
    </cfRule>
    <cfRule type="expression" dxfId="38" priority="2" stopIfTrue="1">
      <formula>G3&lt;F3+7</formula>
    </cfRule>
    <cfRule type="expression" dxfId="37" priority="3" stopIfTrue="1">
      <formula>G3&gt;F3+10</formula>
    </cfRule>
  </conditionalFormatting>
  <conditionalFormatting sqref="I3:I4 G3:G4 M3:M4 K3:K4 Q3:Q4 O3:O4">
    <cfRule type="cellIs" priority="4" stopIfTrue="1" operator="lessThan">
      <formula>7</formula>
    </cfRule>
    <cfRule type="expression" dxfId="36" priority="5" stopIfTrue="1">
      <formula>G3&lt;7+#REF!</formula>
    </cfRule>
  </conditionalFormatting>
  <conditionalFormatting sqref="A4">
    <cfRule type="expression" priority="116" stopIfTrue="1">
      <formula>E4=0</formula>
    </cfRule>
    <cfRule type="expression" dxfId="35" priority="117" stopIfTrue="1">
      <formula>E4=#REF!</formula>
    </cfRule>
    <cfRule type="expression" dxfId="34" priority="118" stopIfTrue="1">
      <formula>E4=#REF!</formula>
    </cfRule>
  </conditionalFormatting>
  <printOptions horizontalCentered="1"/>
  <pageMargins left="0.31496062992125984" right="0.59055118110236227" top="0.70866141732283472" bottom="0.47244094488188981" header="0.23622047244094491" footer="0.23622047244094491"/>
  <pageSetup paperSize="9"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Palmarès &amp;A&amp;C&amp;8&amp;P /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dimension ref="A1:Q5"/>
  <sheetViews>
    <sheetView zoomScaleNormal="100" workbookViewId="0">
      <selection activeCell="C6" sqref="C6"/>
    </sheetView>
  </sheetViews>
  <sheetFormatPr baseColWidth="10" defaultRowHeight="15.75" outlineLevelCol="1"/>
  <cols>
    <col min="1" max="1" width="4.625" customWidth="1" collapsed="1"/>
    <col min="2" max="2" width="22.625" customWidth="1"/>
    <col min="3" max="3" width="28.75" customWidth="1"/>
    <col min="4" max="4" width="5.5" hidden="1" customWidth="1" outlineLevel="1"/>
    <col min="5" max="5" width="7.625" customWidth="1" collapsed="1"/>
    <col min="6" max="6" width="3.625" customWidth="1"/>
    <col min="7" max="7" width="4.625" customWidth="1"/>
    <col min="8" max="8" width="3.625" customWidth="1"/>
    <col min="9" max="9" width="4.625" customWidth="1"/>
    <col min="10" max="10" width="3.625" customWidth="1"/>
    <col min="11" max="11" width="4.625" customWidth="1"/>
    <col min="12" max="12" width="3.625" customWidth="1"/>
    <col min="13" max="13" width="4.625" customWidth="1"/>
    <col min="14" max="14" width="3.625" customWidth="1"/>
    <col min="15" max="15" width="4.625" customWidth="1"/>
    <col min="16" max="16" width="3.625" customWidth="1"/>
    <col min="17" max="17" width="4.625" customWidth="1"/>
  </cols>
  <sheetData>
    <row r="1" spans="1:17" s="15" customFormat="1" ht="31.5" customHeight="1">
      <c r="A1" s="253" t="s">
        <v>49</v>
      </c>
      <c r="B1" s="253"/>
      <c r="C1" s="253"/>
      <c r="D1" s="253"/>
      <c r="E1" s="253"/>
      <c r="F1" s="253"/>
      <c r="G1" s="253"/>
      <c r="H1" s="253"/>
      <c r="I1" s="253"/>
      <c r="J1" s="253"/>
      <c r="K1" s="253"/>
      <c r="L1" s="253"/>
      <c r="M1" s="253"/>
      <c r="N1" s="253"/>
      <c r="O1" s="253"/>
      <c r="P1" s="253"/>
      <c r="Q1" s="253"/>
    </row>
    <row r="2" spans="1:17" s="2" customFormat="1" ht="78.75">
      <c r="A2" s="11" t="s">
        <v>22</v>
      </c>
      <c r="B2" s="9" t="s">
        <v>1</v>
      </c>
      <c r="C2" s="9" t="s">
        <v>0</v>
      </c>
      <c r="D2" s="26" t="s">
        <v>33</v>
      </c>
      <c r="E2" s="9" t="s">
        <v>20</v>
      </c>
      <c r="F2" s="14" t="s">
        <v>2</v>
      </c>
      <c r="G2" s="12" t="s">
        <v>3</v>
      </c>
      <c r="H2" s="14" t="s">
        <v>14</v>
      </c>
      <c r="I2" s="12" t="s">
        <v>15</v>
      </c>
      <c r="J2" s="14" t="s">
        <v>17</v>
      </c>
      <c r="K2" s="12" t="s">
        <v>18</v>
      </c>
      <c r="L2" s="14" t="s">
        <v>4</v>
      </c>
      <c r="M2" s="12" t="s">
        <v>5</v>
      </c>
      <c r="N2" s="14" t="s">
        <v>8</v>
      </c>
      <c r="O2" s="12" t="s">
        <v>9</v>
      </c>
      <c r="P2" s="14" t="s">
        <v>11</v>
      </c>
      <c r="Q2" s="51" t="s">
        <v>12</v>
      </c>
    </row>
    <row r="3" spans="1:17" s="48" customFormat="1">
      <c r="A3" s="154">
        <v>1</v>
      </c>
      <c r="B3" s="128" t="s">
        <v>160</v>
      </c>
      <c r="C3" s="129" t="s">
        <v>100</v>
      </c>
      <c r="D3" s="155" t="e">
        <f>IF(#REF!="A",E3,IF(#REF!&gt;2,E3,E3*1.3))</f>
        <v>#REF!</v>
      </c>
      <c r="E3" s="155">
        <f>G3+I3+K3+M3+O3+Q3</f>
        <v>63.500000000000007</v>
      </c>
      <c r="F3" s="156">
        <v>2</v>
      </c>
      <c r="G3" s="157">
        <v>10.9</v>
      </c>
      <c r="H3" s="156">
        <v>2</v>
      </c>
      <c r="I3" s="157">
        <v>9.8000000000000007</v>
      </c>
      <c r="J3" s="156">
        <v>1</v>
      </c>
      <c r="K3" s="157">
        <v>10.4</v>
      </c>
      <c r="L3" s="156">
        <v>3</v>
      </c>
      <c r="M3" s="157">
        <v>11.3</v>
      </c>
      <c r="N3" s="156">
        <v>2</v>
      </c>
      <c r="O3" s="157">
        <v>11.2</v>
      </c>
      <c r="P3" s="156">
        <v>2</v>
      </c>
      <c r="Q3" s="157">
        <v>9.9</v>
      </c>
    </row>
    <row r="4" spans="1:17" s="48" customFormat="1">
      <c r="A4" s="154">
        <f t="shared" ref="A4:A5" si="0">IF(E4=0,"",IF(E4=E3,A3,IF(E3=E2,A3+2,A3+1)))</f>
        <v>2</v>
      </c>
      <c r="B4" s="128" t="s">
        <v>213</v>
      </c>
      <c r="C4" s="129" t="s">
        <v>100</v>
      </c>
      <c r="D4" s="155" t="e">
        <f>IF(#REF!="A",E4,IF(#REF!&gt;2,E4,E4*1.3))</f>
        <v>#REF!</v>
      </c>
      <c r="E4" s="155">
        <f>G4+I4+K4+M4+O4+Q4</f>
        <v>61.399999999999991</v>
      </c>
      <c r="F4" s="156">
        <v>2</v>
      </c>
      <c r="G4" s="157">
        <v>10.3</v>
      </c>
      <c r="H4" s="156">
        <v>2</v>
      </c>
      <c r="I4" s="157">
        <v>9.4499999999999993</v>
      </c>
      <c r="J4" s="156">
        <v>1</v>
      </c>
      <c r="K4" s="158">
        <v>9.9</v>
      </c>
      <c r="L4" s="156">
        <v>3</v>
      </c>
      <c r="M4" s="157">
        <v>11.7</v>
      </c>
      <c r="N4" s="156">
        <v>2</v>
      </c>
      <c r="O4" s="157">
        <v>10.75</v>
      </c>
      <c r="P4" s="156">
        <v>2</v>
      </c>
      <c r="Q4" s="157">
        <v>9.3000000000000007</v>
      </c>
    </row>
    <row r="5" spans="1:17" s="48" customFormat="1">
      <c r="A5" s="154">
        <f t="shared" si="0"/>
        <v>3</v>
      </c>
      <c r="B5" s="137" t="s">
        <v>323</v>
      </c>
      <c r="C5" s="136" t="s">
        <v>319</v>
      </c>
      <c r="D5" s="155" t="e">
        <f>IF(#REF!="A",E5,IF(#REF!&gt;2,E5,E5*1.3))</f>
        <v>#REF!</v>
      </c>
      <c r="E5" s="155">
        <f>G5+I5+K5+M5+O5+Q5</f>
        <v>60.900000000000006</v>
      </c>
      <c r="F5" s="156">
        <v>2</v>
      </c>
      <c r="G5" s="157">
        <v>11.5</v>
      </c>
      <c r="H5" s="156">
        <v>2</v>
      </c>
      <c r="I5" s="157">
        <v>6.3</v>
      </c>
      <c r="J5" s="156">
        <v>2</v>
      </c>
      <c r="K5" s="158">
        <v>9.9499999999999993</v>
      </c>
      <c r="L5" s="156">
        <v>3</v>
      </c>
      <c r="M5" s="157">
        <v>11.45</v>
      </c>
      <c r="N5" s="156">
        <v>3</v>
      </c>
      <c r="O5" s="157">
        <v>11.1</v>
      </c>
      <c r="P5" s="156">
        <v>2</v>
      </c>
      <c r="Q5" s="157">
        <v>10.6</v>
      </c>
    </row>
  </sheetData>
  <dataConsolidate/>
  <mergeCells count="1">
    <mergeCell ref="A1:Q1"/>
  </mergeCells>
  <phoneticPr fontId="0" type="noConversion"/>
  <conditionalFormatting sqref="A3:A4">
    <cfRule type="expression" priority="13" stopIfTrue="1">
      <formula>E3=0</formula>
    </cfRule>
    <cfRule type="expression" dxfId="33" priority="14" stopIfTrue="1">
      <formula>E3=E4</formula>
    </cfRule>
    <cfRule type="expression" dxfId="32" priority="15" stopIfTrue="1">
      <formula>E3=#REF!</formula>
    </cfRule>
  </conditionalFormatting>
  <conditionalFormatting sqref="I3:I5 G3:G5 M3:M5 K3:K5 Q3:Q5 O3:O5">
    <cfRule type="cellIs" priority="4" stopIfTrue="1" operator="lessThan">
      <formula>7</formula>
    </cfRule>
    <cfRule type="expression" dxfId="31" priority="5" stopIfTrue="1">
      <formula>G3&lt;7+#REF!</formula>
    </cfRule>
  </conditionalFormatting>
  <conditionalFormatting sqref="P3:P5 N3:N5 L3:L5 J3:J5 H3:H5 F3:F5">
    <cfRule type="expression" priority="1" stopIfTrue="1">
      <formula>G3&lt;7</formula>
    </cfRule>
    <cfRule type="expression" dxfId="30" priority="2" stopIfTrue="1">
      <formula>G3&lt;F3+7</formula>
    </cfRule>
    <cfRule type="expression" dxfId="29" priority="3" stopIfTrue="1">
      <formula>G3&gt;F3+10</formula>
    </cfRule>
  </conditionalFormatting>
  <conditionalFormatting sqref="A5">
    <cfRule type="expression" priority="122" stopIfTrue="1">
      <formula>E5=0</formula>
    </cfRule>
    <cfRule type="expression" dxfId="28" priority="123" stopIfTrue="1">
      <formula>E5=#REF!</formula>
    </cfRule>
    <cfRule type="expression" dxfId="27" priority="124" stopIfTrue="1">
      <formula>E5=#REF!</formula>
    </cfRule>
  </conditionalFormatting>
  <printOptions horizontalCentered="1"/>
  <pageMargins left="0.31496062992125984" right="0.59055118110236227" top="0.70866141732283472" bottom="0.47244094488188981" header="0.23622047244094491" footer="0.23622047244094491"/>
  <pageSetup paperSize="9"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Palmarès &amp;A&amp;C&amp;8&amp;P / &amp;N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dimension ref="A1:Q10"/>
  <sheetViews>
    <sheetView zoomScaleNormal="100" workbookViewId="0">
      <selection activeCell="E11" sqref="E11"/>
    </sheetView>
  </sheetViews>
  <sheetFormatPr baseColWidth="10" defaultRowHeight="15.75" outlineLevelCol="1"/>
  <cols>
    <col min="1" max="1" width="2.875" bestFit="1" customWidth="1" collapsed="1"/>
    <col min="2" max="2" width="25.25" customWidth="1"/>
    <col min="3" max="3" width="34" customWidth="1"/>
    <col min="4" max="4" width="5.5" hidden="1" customWidth="1" outlineLevel="1"/>
    <col min="5" max="5" width="7.625" customWidth="1" collapsed="1"/>
    <col min="6" max="6" width="3.625" customWidth="1"/>
    <col min="7" max="7" width="4.625" customWidth="1"/>
    <col min="8" max="8" width="3.625" customWidth="1"/>
    <col min="9" max="9" width="4.625" customWidth="1"/>
    <col min="10" max="10" width="3.625" customWidth="1"/>
    <col min="11" max="11" width="4.625" customWidth="1"/>
    <col min="12" max="12" width="3.625" customWidth="1"/>
    <col min="13" max="13" width="4.625" customWidth="1"/>
    <col min="14" max="14" width="3.625" customWidth="1"/>
    <col min="15" max="15" width="4.625" customWidth="1"/>
    <col min="16" max="16" width="3.625" customWidth="1"/>
    <col min="17" max="17" width="4.625" customWidth="1"/>
  </cols>
  <sheetData>
    <row r="1" spans="1:17" s="15" customFormat="1" ht="31.5" customHeight="1">
      <c r="A1" s="253" t="s">
        <v>50</v>
      </c>
      <c r="B1" s="253"/>
      <c r="C1" s="253"/>
      <c r="D1" s="253"/>
      <c r="E1" s="253"/>
      <c r="F1" s="253"/>
      <c r="G1" s="253"/>
      <c r="H1" s="253"/>
      <c r="I1" s="253"/>
      <c r="J1" s="253"/>
      <c r="K1" s="253"/>
      <c r="L1" s="253"/>
      <c r="M1" s="253"/>
      <c r="N1" s="253"/>
      <c r="O1" s="253"/>
      <c r="P1" s="253"/>
      <c r="Q1" s="253"/>
    </row>
    <row r="2" spans="1:17" s="2" customFormat="1" ht="78.75">
      <c r="A2" s="11" t="s">
        <v>22</v>
      </c>
      <c r="B2" s="9" t="s">
        <v>1</v>
      </c>
      <c r="C2" s="9" t="s">
        <v>0</v>
      </c>
      <c r="D2" s="26" t="s">
        <v>33</v>
      </c>
      <c r="E2" s="9" t="s">
        <v>20</v>
      </c>
      <c r="F2" s="14" t="s">
        <v>2</v>
      </c>
      <c r="G2" s="12" t="s">
        <v>3</v>
      </c>
      <c r="H2" s="14" t="s">
        <v>14</v>
      </c>
      <c r="I2" s="12" t="s">
        <v>15</v>
      </c>
      <c r="J2" s="14" t="s">
        <v>17</v>
      </c>
      <c r="K2" s="12" t="s">
        <v>18</v>
      </c>
      <c r="L2" s="14" t="s">
        <v>4</v>
      </c>
      <c r="M2" s="12" t="s">
        <v>5</v>
      </c>
      <c r="N2" s="14" t="s">
        <v>8</v>
      </c>
      <c r="O2" s="12" t="s">
        <v>9</v>
      </c>
      <c r="P2" s="14" t="s">
        <v>11</v>
      </c>
      <c r="Q2" s="51" t="s">
        <v>12</v>
      </c>
    </row>
    <row r="3" spans="1:17" s="48" customFormat="1">
      <c r="A3" s="154">
        <v>1</v>
      </c>
      <c r="B3" s="132" t="s">
        <v>442</v>
      </c>
      <c r="C3" s="129" t="s">
        <v>100</v>
      </c>
      <c r="D3" s="155">
        <v>69.499999999999986</v>
      </c>
      <c r="E3" s="155">
        <v>69.499999999999986</v>
      </c>
      <c r="F3" s="156">
        <v>4</v>
      </c>
      <c r="G3" s="157">
        <v>12.9</v>
      </c>
      <c r="H3" s="156">
        <v>3</v>
      </c>
      <c r="I3" s="157">
        <v>10</v>
      </c>
      <c r="J3" s="156">
        <v>2</v>
      </c>
      <c r="K3" s="157">
        <v>10.95</v>
      </c>
      <c r="L3" s="156">
        <v>4</v>
      </c>
      <c r="M3" s="157">
        <v>12.75</v>
      </c>
      <c r="N3" s="156">
        <v>3</v>
      </c>
      <c r="O3" s="157">
        <v>11.8</v>
      </c>
      <c r="P3" s="156">
        <v>3</v>
      </c>
      <c r="Q3" s="157">
        <v>11.1</v>
      </c>
    </row>
    <row r="4" spans="1:17" s="48" customFormat="1">
      <c r="A4" s="154">
        <f t="shared" ref="A4:A10" si="0">IF(E4=0,"",IF(E4=E3,A3,IF(E3=E2,A3+2,A3+1)))</f>
        <v>2</v>
      </c>
      <c r="B4" s="137" t="s">
        <v>55</v>
      </c>
      <c r="C4" s="136" t="s">
        <v>319</v>
      </c>
      <c r="D4" s="155">
        <v>68.5</v>
      </c>
      <c r="E4" s="155">
        <v>68.5</v>
      </c>
      <c r="F4" s="156">
        <v>3</v>
      </c>
      <c r="G4" s="159">
        <v>12.1</v>
      </c>
      <c r="H4" s="156">
        <v>3</v>
      </c>
      <c r="I4" s="159">
        <v>10.25</v>
      </c>
      <c r="J4" s="156">
        <v>1</v>
      </c>
      <c r="K4" s="159">
        <v>9.9499999999999993</v>
      </c>
      <c r="L4" s="156">
        <v>4</v>
      </c>
      <c r="M4" s="159">
        <v>13.3</v>
      </c>
      <c r="N4" s="156">
        <v>3</v>
      </c>
      <c r="O4" s="159">
        <v>10.95</v>
      </c>
      <c r="P4" s="156">
        <v>3</v>
      </c>
      <c r="Q4" s="159">
        <v>11.95</v>
      </c>
    </row>
    <row r="5" spans="1:17" s="48" customFormat="1">
      <c r="A5" s="154">
        <f t="shared" si="0"/>
        <v>3</v>
      </c>
      <c r="B5" s="128" t="s">
        <v>37</v>
      </c>
      <c r="C5" s="129" t="s">
        <v>100</v>
      </c>
      <c r="D5" s="155">
        <v>67.800000000000011</v>
      </c>
      <c r="E5" s="155">
        <v>67.800000000000011</v>
      </c>
      <c r="F5" s="156">
        <v>2</v>
      </c>
      <c r="G5" s="157">
        <v>10.9</v>
      </c>
      <c r="H5" s="156">
        <v>3</v>
      </c>
      <c r="I5" s="157">
        <v>10.7</v>
      </c>
      <c r="J5" s="156">
        <v>2</v>
      </c>
      <c r="K5" s="157">
        <v>10.8</v>
      </c>
      <c r="L5" s="156">
        <v>4</v>
      </c>
      <c r="M5" s="157">
        <v>12.1</v>
      </c>
      <c r="N5" s="156">
        <v>3</v>
      </c>
      <c r="O5" s="157">
        <v>11.9</v>
      </c>
      <c r="P5" s="156">
        <v>3</v>
      </c>
      <c r="Q5" s="157">
        <v>11.4</v>
      </c>
    </row>
    <row r="6" spans="1:17" s="48" customFormat="1">
      <c r="A6" s="154">
        <f t="shared" si="0"/>
        <v>3</v>
      </c>
      <c r="B6" s="128" t="s">
        <v>225</v>
      </c>
      <c r="C6" s="129" t="s">
        <v>100</v>
      </c>
      <c r="D6" s="155">
        <v>67.8</v>
      </c>
      <c r="E6" s="155">
        <v>67.8</v>
      </c>
      <c r="F6" s="156">
        <v>4</v>
      </c>
      <c r="G6" s="157">
        <v>12.4</v>
      </c>
      <c r="H6" s="156">
        <v>2</v>
      </c>
      <c r="I6" s="157">
        <v>9.5500000000000007</v>
      </c>
      <c r="J6" s="156">
        <v>3</v>
      </c>
      <c r="K6" s="158">
        <v>10.199999999999999</v>
      </c>
      <c r="L6" s="156">
        <v>4</v>
      </c>
      <c r="M6" s="157">
        <v>13.15</v>
      </c>
      <c r="N6" s="156">
        <v>3</v>
      </c>
      <c r="O6" s="157">
        <v>10.4</v>
      </c>
      <c r="P6" s="156">
        <v>3</v>
      </c>
      <c r="Q6" s="157">
        <v>12.1</v>
      </c>
    </row>
    <row r="7" spans="1:17" s="49" customFormat="1">
      <c r="A7" s="154">
        <f t="shared" si="0"/>
        <v>5</v>
      </c>
      <c r="B7" s="134" t="s">
        <v>56</v>
      </c>
      <c r="C7" s="129" t="s">
        <v>261</v>
      </c>
      <c r="D7" s="155">
        <v>66.800000000000011</v>
      </c>
      <c r="E7" s="155">
        <v>66.800000000000011</v>
      </c>
      <c r="F7" s="156">
        <v>2</v>
      </c>
      <c r="G7" s="157">
        <v>9.8000000000000007</v>
      </c>
      <c r="H7" s="156">
        <v>2</v>
      </c>
      <c r="I7" s="157">
        <v>9.4499999999999993</v>
      </c>
      <c r="J7" s="156">
        <v>3</v>
      </c>
      <c r="K7" s="157">
        <v>11.5</v>
      </c>
      <c r="L7" s="156">
        <v>4</v>
      </c>
      <c r="M7" s="157">
        <v>12.45</v>
      </c>
      <c r="N7" s="156">
        <v>3</v>
      </c>
      <c r="O7" s="157">
        <v>12.2</v>
      </c>
      <c r="P7" s="156">
        <v>3</v>
      </c>
      <c r="Q7" s="157">
        <v>11.4</v>
      </c>
    </row>
    <row r="8" spans="1:17" s="49" customFormat="1">
      <c r="A8" s="154">
        <f t="shared" si="0"/>
        <v>6</v>
      </c>
      <c r="B8" s="133" t="s">
        <v>227</v>
      </c>
      <c r="C8" s="129" t="s">
        <v>100</v>
      </c>
      <c r="D8" s="155">
        <v>65.900000000000006</v>
      </c>
      <c r="E8" s="155">
        <v>65.900000000000006</v>
      </c>
      <c r="F8" s="156">
        <v>2</v>
      </c>
      <c r="G8" s="157">
        <v>10.9</v>
      </c>
      <c r="H8" s="156">
        <v>3</v>
      </c>
      <c r="I8" s="157">
        <v>11.1</v>
      </c>
      <c r="J8" s="156">
        <v>1</v>
      </c>
      <c r="K8" s="158">
        <v>10.199999999999999</v>
      </c>
      <c r="L8" s="156">
        <v>3</v>
      </c>
      <c r="M8" s="157">
        <v>11.6</v>
      </c>
      <c r="N8" s="156">
        <v>3</v>
      </c>
      <c r="O8" s="157">
        <v>12.3</v>
      </c>
      <c r="P8" s="156">
        <v>2</v>
      </c>
      <c r="Q8" s="157">
        <v>9.8000000000000007</v>
      </c>
    </row>
    <row r="9" spans="1:17" s="49" customFormat="1">
      <c r="A9" s="154">
        <f t="shared" si="0"/>
        <v>7</v>
      </c>
      <c r="B9" s="128" t="s">
        <v>300</v>
      </c>
      <c r="C9" s="129" t="s">
        <v>97</v>
      </c>
      <c r="D9" s="155">
        <v>65.099999999999994</v>
      </c>
      <c r="E9" s="155">
        <v>65.099999999999994</v>
      </c>
      <c r="F9" s="156">
        <v>3</v>
      </c>
      <c r="G9" s="157">
        <v>11.3</v>
      </c>
      <c r="H9" s="156">
        <v>2</v>
      </c>
      <c r="I9" s="157">
        <v>9</v>
      </c>
      <c r="J9" s="156">
        <v>2</v>
      </c>
      <c r="K9" s="158">
        <v>10.199999999999999</v>
      </c>
      <c r="L9" s="156">
        <v>3</v>
      </c>
      <c r="M9" s="157">
        <v>12.05</v>
      </c>
      <c r="N9" s="156">
        <v>3</v>
      </c>
      <c r="O9" s="157">
        <v>12.3</v>
      </c>
      <c r="P9" s="156">
        <v>1</v>
      </c>
      <c r="Q9" s="157">
        <v>10.25</v>
      </c>
    </row>
    <row r="10" spans="1:17" s="49" customFormat="1">
      <c r="A10" s="154">
        <f t="shared" si="0"/>
        <v>8</v>
      </c>
      <c r="B10" s="128" t="s">
        <v>124</v>
      </c>
      <c r="C10" s="129" t="s">
        <v>261</v>
      </c>
      <c r="D10" s="155">
        <v>58.850000000000009</v>
      </c>
      <c r="E10" s="155">
        <v>58.850000000000009</v>
      </c>
      <c r="F10" s="156">
        <v>3</v>
      </c>
      <c r="G10" s="157">
        <v>10</v>
      </c>
      <c r="H10" s="156">
        <v>3</v>
      </c>
      <c r="I10" s="157">
        <v>6.35</v>
      </c>
      <c r="J10" s="156">
        <v>2</v>
      </c>
      <c r="K10" s="158">
        <v>10.75</v>
      </c>
      <c r="L10" s="156">
        <v>4</v>
      </c>
      <c r="M10" s="157">
        <v>13.3</v>
      </c>
      <c r="N10" s="156">
        <v>4</v>
      </c>
      <c r="O10" s="157">
        <v>6.7</v>
      </c>
      <c r="P10" s="156">
        <v>3</v>
      </c>
      <c r="Q10" s="157">
        <v>11.75</v>
      </c>
    </row>
  </sheetData>
  <dataConsolidate/>
  <mergeCells count="1">
    <mergeCell ref="A1:Q1"/>
  </mergeCells>
  <phoneticPr fontId="0" type="noConversion"/>
  <conditionalFormatting sqref="A3:A9">
    <cfRule type="expression" priority="13" stopIfTrue="1">
      <formula>E3=0</formula>
    </cfRule>
    <cfRule type="expression" dxfId="26" priority="14" stopIfTrue="1">
      <formula>E3=E4</formula>
    </cfRule>
    <cfRule type="expression" dxfId="25" priority="15" stopIfTrue="1">
      <formula>E3=#REF!</formula>
    </cfRule>
  </conditionalFormatting>
  <conditionalFormatting sqref="I3:I10 G3:G10 M3:M10 K3:K10 Q3:Q10 O3:O10">
    <cfRule type="cellIs" priority="4" stopIfTrue="1" operator="lessThan">
      <formula>7</formula>
    </cfRule>
    <cfRule type="expression" dxfId="24" priority="5" stopIfTrue="1">
      <formula>G3&lt;7+#REF!</formula>
    </cfRule>
  </conditionalFormatting>
  <conditionalFormatting sqref="P3:P10 N3:N10 L3:L10 J3:J10 H3:H10 F3:F10">
    <cfRule type="expression" priority="1" stopIfTrue="1">
      <formula>G3&lt;7</formula>
    </cfRule>
    <cfRule type="expression" dxfId="23" priority="2" stopIfTrue="1">
      <formula>G3&lt;F3+7</formula>
    </cfRule>
    <cfRule type="expression" dxfId="22" priority="3" stopIfTrue="1">
      <formula>G3&gt;F3+10</formula>
    </cfRule>
  </conditionalFormatting>
  <conditionalFormatting sqref="A10">
    <cfRule type="expression" priority="134" stopIfTrue="1">
      <formula>E10=0</formula>
    </cfRule>
    <cfRule type="expression" dxfId="21" priority="135" stopIfTrue="1">
      <formula>E10=#REF!</formula>
    </cfRule>
    <cfRule type="expression" dxfId="20" priority="136" stopIfTrue="1">
      <formula>E10=#REF!</formula>
    </cfRule>
  </conditionalFormatting>
  <printOptions horizontalCentered="1"/>
  <pageMargins left="0.31496062992125984" right="0.59055118110236227" top="0.70866141732283472" bottom="0.47244094488188981" header="0.23622047244094491" footer="0.23622047244094491"/>
  <pageSetup paperSize="9"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Palmarès &amp;A&amp;C&amp;8&amp;P / &amp;N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dimension ref="A1:Q16"/>
  <sheetViews>
    <sheetView zoomScaleNormal="100" workbookViewId="0">
      <selection activeCell="H15" sqref="H15"/>
    </sheetView>
  </sheetViews>
  <sheetFormatPr baseColWidth="10" defaultRowHeight="15.75" outlineLevelCol="1"/>
  <cols>
    <col min="1" max="1" width="2.875" bestFit="1" customWidth="1" collapsed="1"/>
    <col min="2" max="2" width="25.25" customWidth="1"/>
    <col min="3" max="3" width="35.25" customWidth="1"/>
    <col min="4" max="4" width="5.5" hidden="1" customWidth="1" outlineLevel="1"/>
    <col min="5" max="5" width="7.625" customWidth="1" collapsed="1"/>
    <col min="6" max="6" width="3.625" customWidth="1"/>
    <col min="7" max="7" width="4.625" customWidth="1"/>
    <col min="8" max="8" width="3.625" customWidth="1"/>
    <col min="9" max="9" width="4.625" customWidth="1"/>
    <col min="10" max="10" width="3.625" customWidth="1"/>
    <col min="11" max="11" width="4.625" customWidth="1"/>
    <col min="12" max="12" width="3.625" customWidth="1"/>
    <col min="13" max="13" width="4.625" customWidth="1"/>
    <col min="14" max="14" width="3.625" customWidth="1"/>
    <col min="15" max="15" width="4.625" customWidth="1"/>
    <col min="16" max="16" width="3.625" customWidth="1"/>
    <col min="17" max="17" width="4.625" customWidth="1"/>
  </cols>
  <sheetData>
    <row r="1" spans="1:17" s="15" customFormat="1" ht="31.5" customHeight="1">
      <c r="A1" s="253" t="s">
        <v>51</v>
      </c>
      <c r="B1" s="253"/>
      <c r="C1" s="253"/>
      <c r="D1" s="253"/>
      <c r="E1" s="253"/>
      <c r="F1" s="253"/>
      <c r="G1" s="253"/>
      <c r="H1" s="253"/>
      <c r="I1" s="253"/>
      <c r="J1" s="253"/>
      <c r="K1" s="253"/>
      <c r="L1" s="253"/>
      <c r="M1" s="253"/>
      <c r="N1" s="253"/>
      <c r="O1" s="253"/>
      <c r="P1" s="253"/>
      <c r="Q1" s="253"/>
    </row>
    <row r="2" spans="1:17" s="2" customFormat="1" ht="78.75">
      <c r="A2" s="11" t="s">
        <v>22</v>
      </c>
      <c r="B2" s="9" t="s">
        <v>1</v>
      </c>
      <c r="C2" s="9" t="s">
        <v>0</v>
      </c>
      <c r="D2" s="26" t="s">
        <v>33</v>
      </c>
      <c r="E2" s="9" t="s">
        <v>20</v>
      </c>
      <c r="F2" s="14" t="s">
        <v>2</v>
      </c>
      <c r="G2" s="12" t="s">
        <v>3</v>
      </c>
      <c r="H2" s="14" t="s">
        <v>14</v>
      </c>
      <c r="I2" s="12" t="s">
        <v>15</v>
      </c>
      <c r="J2" s="14" t="s">
        <v>17</v>
      </c>
      <c r="K2" s="12" t="s">
        <v>18</v>
      </c>
      <c r="L2" s="14" t="s">
        <v>4</v>
      </c>
      <c r="M2" s="12" t="s">
        <v>5</v>
      </c>
      <c r="N2" s="14" t="s">
        <v>8</v>
      </c>
      <c r="O2" s="12" t="s">
        <v>9</v>
      </c>
      <c r="P2" s="14" t="s">
        <v>11</v>
      </c>
      <c r="Q2" s="51" t="s">
        <v>12</v>
      </c>
    </row>
    <row r="3" spans="1:17" s="48" customFormat="1">
      <c r="A3" s="154">
        <v>1</v>
      </c>
      <c r="B3" s="128" t="s">
        <v>441</v>
      </c>
      <c r="C3" s="129" t="s">
        <v>100</v>
      </c>
      <c r="D3" s="155">
        <v>78.099999999999994</v>
      </c>
      <c r="E3" s="155">
        <v>78.099999999999994</v>
      </c>
      <c r="F3" s="156">
        <v>4</v>
      </c>
      <c r="G3" s="157">
        <v>13.1</v>
      </c>
      <c r="H3" s="156">
        <v>4</v>
      </c>
      <c r="I3" s="157">
        <v>12.2</v>
      </c>
      <c r="J3" s="156">
        <v>4</v>
      </c>
      <c r="K3" s="157">
        <v>12.9</v>
      </c>
      <c r="L3" s="156">
        <v>4</v>
      </c>
      <c r="M3" s="157">
        <v>13</v>
      </c>
      <c r="N3" s="156">
        <v>4</v>
      </c>
      <c r="O3" s="157">
        <v>13.8</v>
      </c>
      <c r="P3" s="156">
        <v>4</v>
      </c>
      <c r="Q3" s="157">
        <v>13.1</v>
      </c>
    </row>
    <row r="4" spans="1:17" s="48" customFormat="1">
      <c r="A4" s="154">
        <f t="shared" ref="A4:A16" si="0">IF(E4=0,"",IF(E4=E3,A3,IF(E3=E2,A3+2,A3+1)))</f>
        <v>2</v>
      </c>
      <c r="B4" s="128" t="s">
        <v>38</v>
      </c>
      <c r="C4" s="131" t="s">
        <v>100</v>
      </c>
      <c r="D4" s="155">
        <v>76.650000000000006</v>
      </c>
      <c r="E4" s="155">
        <v>76.650000000000006</v>
      </c>
      <c r="F4" s="156">
        <v>4</v>
      </c>
      <c r="G4" s="157">
        <v>13.5</v>
      </c>
      <c r="H4" s="156">
        <v>3</v>
      </c>
      <c r="I4" s="157">
        <v>11.25</v>
      </c>
      <c r="J4" s="156">
        <v>3</v>
      </c>
      <c r="K4" s="157">
        <v>12.45</v>
      </c>
      <c r="L4" s="156">
        <v>4</v>
      </c>
      <c r="M4" s="157">
        <v>13.55</v>
      </c>
      <c r="N4" s="156">
        <v>4</v>
      </c>
      <c r="O4" s="157">
        <v>13.4</v>
      </c>
      <c r="P4" s="156">
        <v>4</v>
      </c>
      <c r="Q4" s="157">
        <v>12.5</v>
      </c>
    </row>
    <row r="5" spans="1:17" s="49" customFormat="1">
      <c r="A5" s="154">
        <f t="shared" si="0"/>
        <v>3</v>
      </c>
      <c r="B5" s="128" t="s">
        <v>215</v>
      </c>
      <c r="C5" s="129" t="s">
        <v>100</v>
      </c>
      <c r="D5" s="155">
        <v>75.5</v>
      </c>
      <c r="E5" s="155">
        <v>75.5</v>
      </c>
      <c r="F5" s="156">
        <v>4</v>
      </c>
      <c r="G5" s="157">
        <v>12.5</v>
      </c>
      <c r="H5" s="156">
        <v>4</v>
      </c>
      <c r="I5" s="157">
        <v>12.2</v>
      </c>
      <c r="J5" s="156">
        <v>2</v>
      </c>
      <c r="K5" s="157">
        <v>10.95</v>
      </c>
      <c r="L5" s="156">
        <v>4</v>
      </c>
      <c r="M5" s="157">
        <v>13.7</v>
      </c>
      <c r="N5" s="156">
        <v>4</v>
      </c>
      <c r="O5" s="157">
        <v>13.1</v>
      </c>
      <c r="P5" s="156">
        <v>4</v>
      </c>
      <c r="Q5" s="157">
        <v>13.05</v>
      </c>
    </row>
    <row r="6" spans="1:17" s="49" customFormat="1">
      <c r="A6" s="154">
        <f t="shared" si="0"/>
        <v>4</v>
      </c>
      <c r="B6" s="132" t="s">
        <v>107</v>
      </c>
      <c r="C6" s="129" t="s">
        <v>261</v>
      </c>
      <c r="D6" s="155">
        <v>75.149999999999991</v>
      </c>
      <c r="E6" s="155">
        <v>75.149999999999991</v>
      </c>
      <c r="F6" s="156">
        <v>5</v>
      </c>
      <c r="G6" s="157">
        <v>13.9</v>
      </c>
      <c r="H6" s="156">
        <v>3</v>
      </c>
      <c r="I6" s="157">
        <v>10.85</v>
      </c>
      <c r="J6" s="156">
        <v>3</v>
      </c>
      <c r="K6" s="158">
        <v>11.95</v>
      </c>
      <c r="L6" s="156">
        <v>4</v>
      </c>
      <c r="M6" s="157">
        <v>13.65</v>
      </c>
      <c r="N6" s="156">
        <v>4</v>
      </c>
      <c r="O6" s="157">
        <v>12.95</v>
      </c>
      <c r="P6" s="156">
        <v>4</v>
      </c>
      <c r="Q6" s="157">
        <v>11.85</v>
      </c>
    </row>
    <row r="7" spans="1:17" s="49" customFormat="1">
      <c r="A7" s="154">
        <f t="shared" si="0"/>
        <v>5</v>
      </c>
      <c r="B7" s="140" t="s">
        <v>450</v>
      </c>
      <c r="C7" s="141" t="s">
        <v>97</v>
      </c>
      <c r="D7" s="155">
        <v>74.849999999999994</v>
      </c>
      <c r="E7" s="155">
        <v>74.849999999999994</v>
      </c>
      <c r="F7" s="156">
        <v>4</v>
      </c>
      <c r="G7" s="157">
        <v>11.5</v>
      </c>
      <c r="H7" s="156">
        <v>4</v>
      </c>
      <c r="I7" s="157">
        <v>11.85</v>
      </c>
      <c r="J7" s="156">
        <v>4</v>
      </c>
      <c r="K7" s="158">
        <v>12.75</v>
      </c>
      <c r="L7" s="156">
        <v>4</v>
      </c>
      <c r="M7" s="157">
        <v>12.95</v>
      </c>
      <c r="N7" s="156">
        <v>4</v>
      </c>
      <c r="O7" s="157">
        <v>13.8</v>
      </c>
      <c r="P7" s="156">
        <v>3</v>
      </c>
      <c r="Q7" s="157">
        <v>12</v>
      </c>
    </row>
    <row r="8" spans="1:17" s="49" customFormat="1">
      <c r="A8" s="154">
        <f t="shared" si="0"/>
        <v>6</v>
      </c>
      <c r="B8" s="128" t="s">
        <v>304</v>
      </c>
      <c r="C8" s="129" t="s">
        <v>97</v>
      </c>
      <c r="D8" s="155">
        <v>74.449999999999989</v>
      </c>
      <c r="E8" s="155">
        <v>74.449999999999989</v>
      </c>
      <c r="F8" s="156">
        <v>4</v>
      </c>
      <c r="G8" s="157">
        <v>12.1</v>
      </c>
      <c r="H8" s="156">
        <v>4</v>
      </c>
      <c r="I8" s="157">
        <v>11.3</v>
      </c>
      <c r="J8" s="156">
        <v>3</v>
      </c>
      <c r="K8" s="158">
        <v>11.75</v>
      </c>
      <c r="L8" s="156">
        <v>4</v>
      </c>
      <c r="M8" s="157">
        <v>13.65</v>
      </c>
      <c r="N8" s="156">
        <v>4</v>
      </c>
      <c r="O8" s="157">
        <v>12.9</v>
      </c>
      <c r="P8" s="156">
        <v>4</v>
      </c>
      <c r="Q8" s="157">
        <v>12.75</v>
      </c>
    </row>
    <row r="9" spans="1:17" s="49" customFormat="1">
      <c r="A9" s="154">
        <f t="shared" si="0"/>
        <v>7</v>
      </c>
      <c r="B9" s="128" t="s">
        <v>36</v>
      </c>
      <c r="C9" s="129" t="s">
        <v>100</v>
      </c>
      <c r="D9" s="155">
        <v>73.75</v>
      </c>
      <c r="E9" s="155">
        <v>73.75</v>
      </c>
      <c r="F9" s="156">
        <v>4</v>
      </c>
      <c r="G9" s="157">
        <v>13.2</v>
      </c>
      <c r="H9" s="156">
        <v>4</v>
      </c>
      <c r="I9" s="157">
        <v>12.2</v>
      </c>
      <c r="J9" s="156">
        <v>2</v>
      </c>
      <c r="K9" s="157">
        <v>10.75</v>
      </c>
      <c r="L9" s="156">
        <v>4</v>
      </c>
      <c r="M9" s="157">
        <v>13</v>
      </c>
      <c r="N9" s="156">
        <v>3</v>
      </c>
      <c r="O9" s="157">
        <v>12.35</v>
      </c>
      <c r="P9" s="156">
        <v>3</v>
      </c>
      <c r="Q9" s="157">
        <v>12.25</v>
      </c>
    </row>
    <row r="10" spans="1:17" s="49" customFormat="1">
      <c r="A10" s="154">
        <f t="shared" si="0"/>
        <v>8</v>
      </c>
      <c r="B10" s="128" t="s">
        <v>54</v>
      </c>
      <c r="C10" s="129" t="s">
        <v>100</v>
      </c>
      <c r="D10" s="155">
        <v>72.5</v>
      </c>
      <c r="E10" s="155">
        <v>72.5</v>
      </c>
      <c r="F10" s="156">
        <v>3</v>
      </c>
      <c r="G10" s="157">
        <v>12.2</v>
      </c>
      <c r="H10" s="156">
        <v>3</v>
      </c>
      <c r="I10" s="157">
        <v>10.7</v>
      </c>
      <c r="J10" s="156">
        <v>2</v>
      </c>
      <c r="K10" s="157">
        <v>10.9</v>
      </c>
      <c r="L10" s="156">
        <v>4</v>
      </c>
      <c r="M10" s="158">
        <v>12.55</v>
      </c>
      <c r="N10" s="156">
        <v>4</v>
      </c>
      <c r="O10" s="157">
        <v>13.25</v>
      </c>
      <c r="P10" s="156">
        <v>4</v>
      </c>
      <c r="Q10" s="157">
        <v>12.9</v>
      </c>
    </row>
    <row r="11" spans="1:17" s="49" customFormat="1">
      <c r="A11" s="154">
        <f t="shared" si="0"/>
        <v>9</v>
      </c>
      <c r="B11" s="134" t="s">
        <v>302</v>
      </c>
      <c r="C11" s="129" t="s">
        <v>97</v>
      </c>
      <c r="D11" s="155">
        <v>72.25</v>
      </c>
      <c r="E11" s="155">
        <v>72.25</v>
      </c>
      <c r="F11" s="156">
        <v>5</v>
      </c>
      <c r="G11" s="157">
        <v>12</v>
      </c>
      <c r="H11" s="156">
        <v>3</v>
      </c>
      <c r="I11" s="157">
        <v>10.85</v>
      </c>
      <c r="J11" s="156">
        <v>4</v>
      </c>
      <c r="K11" s="157">
        <v>12.6</v>
      </c>
      <c r="L11" s="156">
        <v>4</v>
      </c>
      <c r="M11" s="157">
        <v>12.8</v>
      </c>
      <c r="N11" s="156">
        <v>4</v>
      </c>
      <c r="O11" s="157">
        <v>11.9</v>
      </c>
      <c r="P11" s="156">
        <v>4</v>
      </c>
      <c r="Q11" s="157">
        <v>12.1</v>
      </c>
    </row>
    <row r="12" spans="1:17" s="49" customFormat="1">
      <c r="A12" s="154">
        <f t="shared" si="0"/>
        <v>10</v>
      </c>
      <c r="B12" s="128" t="s">
        <v>115</v>
      </c>
      <c r="C12" s="129" t="s">
        <v>100</v>
      </c>
      <c r="D12" s="155">
        <v>69.8</v>
      </c>
      <c r="E12" s="155">
        <v>69.8</v>
      </c>
      <c r="F12" s="156">
        <v>4</v>
      </c>
      <c r="G12" s="157">
        <v>12.3</v>
      </c>
      <c r="H12" s="156">
        <v>3</v>
      </c>
      <c r="I12" s="157">
        <v>5.95</v>
      </c>
      <c r="J12" s="156">
        <v>3</v>
      </c>
      <c r="K12" s="158">
        <v>12.2</v>
      </c>
      <c r="L12" s="156">
        <v>4</v>
      </c>
      <c r="M12" s="157">
        <v>13.8</v>
      </c>
      <c r="N12" s="156">
        <v>4</v>
      </c>
      <c r="O12" s="157">
        <v>13.05</v>
      </c>
      <c r="P12" s="156">
        <v>4</v>
      </c>
      <c r="Q12" s="157">
        <v>12.5</v>
      </c>
    </row>
    <row r="13" spans="1:17" s="49" customFormat="1">
      <c r="A13" s="154">
        <f t="shared" si="0"/>
        <v>11</v>
      </c>
      <c r="B13" s="137" t="s">
        <v>125</v>
      </c>
      <c r="C13" s="136" t="s">
        <v>319</v>
      </c>
      <c r="D13" s="155">
        <v>69.650000000000006</v>
      </c>
      <c r="E13" s="155">
        <v>69.650000000000006</v>
      </c>
      <c r="F13" s="156">
        <v>5</v>
      </c>
      <c r="G13" s="157">
        <v>12.6</v>
      </c>
      <c r="H13" s="156">
        <v>3</v>
      </c>
      <c r="I13" s="157">
        <v>6.6</v>
      </c>
      <c r="J13" s="156">
        <v>2</v>
      </c>
      <c r="K13" s="158">
        <v>11.35</v>
      </c>
      <c r="L13" s="156">
        <v>4</v>
      </c>
      <c r="M13" s="157">
        <v>13.7</v>
      </c>
      <c r="N13" s="156">
        <v>4</v>
      </c>
      <c r="O13" s="157">
        <v>12.4</v>
      </c>
      <c r="P13" s="156">
        <v>4</v>
      </c>
      <c r="Q13" s="157">
        <v>13</v>
      </c>
    </row>
    <row r="14" spans="1:17" s="49" customFormat="1">
      <c r="A14" s="154">
        <f t="shared" si="0"/>
        <v>12</v>
      </c>
      <c r="B14" s="130" t="s">
        <v>219</v>
      </c>
      <c r="C14" s="131" t="s">
        <v>100</v>
      </c>
      <c r="D14" s="155">
        <v>69.2</v>
      </c>
      <c r="E14" s="155">
        <v>69.2</v>
      </c>
      <c r="F14" s="156">
        <v>4</v>
      </c>
      <c r="G14" s="157">
        <v>12.2</v>
      </c>
      <c r="H14" s="156">
        <v>4</v>
      </c>
      <c r="I14" s="157">
        <v>6.9</v>
      </c>
      <c r="J14" s="156">
        <v>3</v>
      </c>
      <c r="K14" s="157">
        <v>12.2</v>
      </c>
      <c r="L14" s="156">
        <v>4</v>
      </c>
      <c r="M14" s="157">
        <v>13.25</v>
      </c>
      <c r="N14" s="156">
        <v>4</v>
      </c>
      <c r="O14" s="157">
        <v>12.6</v>
      </c>
      <c r="P14" s="156">
        <v>4</v>
      </c>
      <c r="Q14" s="157">
        <v>12.05</v>
      </c>
    </row>
    <row r="15" spans="1:17" s="13" customFormat="1">
      <c r="A15" s="154">
        <f t="shared" si="0"/>
        <v>13</v>
      </c>
      <c r="B15" s="137" t="s">
        <v>164</v>
      </c>
      <c r="C15" s="136" t="s">
        <v>319</v>
      </c>
      <c r="D15" s="155">
        <v>67.45</v>
      </c>
      <c r="E15" s="155">
        <v>67.45</v>
      </c>
      <c r="F15" s="156">
        <v>4</v>
      </c>
      <c r="G15" s="157">
        <v>12.3</v>
      </c>
      <c r="H15" s="156">
        <v>4</v>
      </c>
      <c r="I15" s="157">
        <v>5.4</v>
      </c>
      <c r="J15" s="156">
        <v>2</v>
      </c>
      <c r="K15" s="157">
        <v>11.05</v>
      </c>
      <c r="L15" s="156">
        <v>4</v>
      </c>
      <c r="M15" s="157">
        <v>12.7</v>
      </c>
      <c r="N15" s="156">
        <v>4</v>
      </c>
      <c r="O15" s="157">
        <v>12.95</v>
      </c>
      <c r="P15" s="156">
        <v>4</v>
      </c>
      <c r="Q15" s="157">
        <v>13.05</v>
      </c>
    </row>
    <row r="16" spans="1:17" s="13" customFormat="1">
      <c r="A16" s="154">
        <f t="shared" si="0"/>
        <v>14</v>
      </c>
      <c r="B16" s="137" t="s">
        <v>321</v>
      </c>
      <c r="C16" s="136" t="s">
        <v>319</v>
      </c>
      <c r="D16" s="155">
        <v>57.650000000000006</v>
      </c>
      <c r="E16" s="155">
        <v>57.650000000000006</v>
      </c>
      <c r="F16" s="156">
        <v>2</v>
      </c>
      <c r="G16" s="157">
        <v>11.2</v>
      </c>
      <c r="H16" s="156">
        <v>2</v>
      </c>
      <c r="I16" s="157">
        <v>6.5</v>
      </c>
      <c r="J16" s="156">
        <v>1</v>
      </c>
      <c r="K16" s="157">
        <v>9.4</v>
      </c>
      <c r="L16" s="156">
        <v>4</v>
      </c>
      <c r="M16" s="157">
        <v>12.05</v>
      </c>
      <c r="N16" s="156">
        <v>4</v>
      </c>
      <c r="O16" s="157">
        <v>6.9</v>
      </c>
      <c r="P16" s="156">
        <v>3</v>
      </c>
      <c r="Q16" s="157">
        <v>11.6</v>
      </c>
    </row>
  </sheetData>
  <dataConsolidate/>
  <mergeCells count="1">
    <mergeCell ref="A1:Q1"/>
  </mergeCells>
  <phoneticPr fontId="0" type="noConversion"/>
  <conditionalFormatting sqref="A3:A15">
    <cfRule type="expression" priority="27" stopIfTrue="1">
      <formula>E3=0</formula>
    </cfRule>
    <cfRule type="expression" dxfId="19" priority="28" stopIfTrue="1">
      <formula>E3=E4</formula>
    </cfRule>
    <cfRule type="expression" dxfId="18" priority="29" stopIfTrue="1">
      <formula>E3=#REF!</formula>
    </cfRule>
  </conditionalFormatting>
  <conditionalFormatting sqref="I3:I16 G3:G16 M3:M16 K3:K16 Q3:Q16 O3:O16">
    <cfRule type="cellIs" priority="10" stopIfTrue="1" operator="lessThan">
      <formula>7</formula>
    </cfRule>
    <cfRule type="expression" dxfId="17" priority="11" stopIfTrue="1">
      <formula>G3&lt;7+#REF!</formula>
    </cfRule>
  </conditionalFormatting>
  <conditionalFormatting sqref="P3:P16 N3:N16 L3:L16 J3:J16 H3:H16 F3:F16">
    <cfRule type="expression" priority="7" stopIfTrue="1">
      <formula>G3&lt;7</formula>
    </cfRule>
    <cfRule type="expression" dxfId="16" priority="8" stopIfTrue="1">
      <formula>G3&lt;F3+7</formula>
    </cfRule>
    <cfRule type="expression" dxfId="15" priority="9" stopIfTrue="1">
      <formula>G3&gt;F3+10</formula>
    </cfRule>
  </conditionalFormatting>
  <conditionalFormatting sqref="I5">
    <cfRule type="expression" priority="4" stopIfTrue="1">
      <formula>J5&lt;7</formula>
    </cfRule>
    <cfRule type="expression" dxfId="14" priority="5" stopIfTrue="1">
      <formula>J5&lt;I5+7</formula>
    </cfRule>
    <cfRule type="expression" dxfId="13" priority="6" stopIfTrue="1">
      <formula>J5&gt;I5+10</formula>
    </cfRule>
  </conditionalFormatting>
  <conditionalFormatting sqref="M5">
    <cfRule type="expression" priority="1" stopIfTrue="1">
      <formula>N5&lt;7</formula>
    </cfRule>
    <cfRule type="expression" dxfId="12" priority="2" stopIfTrue="1">
      <formula>N5&lt;M5+7</formula>
    </cfRule>
    <cfRule type="expression" dxfId="11" priority="3" stopIfTrue="1">
      <formula>N5&gt;M5+10</formula>
    </cfRule>
  </conditionalFormatting>
  <conditionalFormatting sqref="A16">
    <cfRule type="expression" priority="128" stopIfTrue="1">
      <formula>E16=0</formula>
    </cfRule>
    <cfRule type="expression" dxfId="10" priority="129" stopIfTrue="1">
      <formula>E16=#REF!</formula>
    </cfRule>
    <cfRule type="expression" dxfId="9" priority="130" stopIfTrue="1">
      <formula>E16=#REF!</formula>
    </cfRule>
  </conditionalFormatting>
  <printOptions horizontalCentered="1"/>
  <pageMargins left="0.31496062992125984" right="0.59055118110236227" top="0.70866141732283472" bottom="0.47244094488188981" header="0.23622047244094491" footer="0.23622047244094491"/>
  <pageSetup paperSize="9"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Palmarès &amp;A&amp;C&amp;8&amp;P / &amp;N</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dimension ref="A1:Q17"/>
  <sheetViews>
    <sheetView tabSelected="1" zoomScaleNormal="100" workbookViewId="0">
      <selection activeCell="C3" sqref="C3"/>
    </sheetView>
  </sheetViews>
  <sheetFormatPr baseColWidth="10" defaultRowHeight="15.75" outlineLevelCol="1"/>
  <cols>
    <col min="1" max="1" width="2.875" bestFit="1" customWidth="1" collapsed="1"/>
    <col min="2" max="2" width="25.25" customWidth="1"/>
    <col min="3" max="3" width="34.75" customWidth="1"/>
    <col min="4" max="4" width="5.5" hidden="1" customWidth="1" outlineLevel="1"/>
    <col min="5" max="5" width="7.625" customWidth="1" collapsed="1"/>
    <col min="6" max="6" width="3.625" customWidth="1"/>
    <col min="7" max="7" width="4.625" customWidth="1"/>
    <col min="8" max="8" width="3.625" customWidth="1"/>
    <col min="9" max="9" width="4.625" customWidth="1"/>
    <col min="10" max="10" width="3.625" customWidth="1"/>
    <col min="11" max="11" width="4.625" customWidth="1"/>
    <col min="12" max="12" width="3.625" customWidth="1"/>
    <col min="13" max="13" width="4.625" customWidth="1"/>
    <col min="14" max="14" width="3.625" customWidth="1"/>
    <col min="15" max="15" width="4.625" customWidth="1"/>
    <col min="16" max="16" width="3.625" customWidth="1"/>
    <col min="17" max="17" width="4.625" customWidth="1"/>
  </cols>
  <sheetData>
    <row r="1" spans="1:17" s="15" customFormat="1" ht="31.5" customHeight="1">
      <c r="A1" s="253" t="s">
        <v>52</v>
      </c>
      <c r="B1" s="253"/>
      <c r="C1" s="253"/>
      <c r="D1" s="253"/>
      <c r="E1" s="253"/>
      <c r="F1" s="253"/>
      <c r="G1" s="253"/>
      <c r="H1" s="253"/>
      <c r="I1" s="253"/>
      <c r="J1" s="253"/>
      <c r="K1" s="253"/>
      <c r="L1" s="253"/>
      <c r="M1" s="253"/>
      <c r="N1" s="253"/>
      <c r="O1" s="253"/>
      <c r="P1" s="253"/>
      <c r="Q1" s="253"/>
    </row>
    <row r="2" spans="1:17" s="2" customFormat="1" ht="78.75">
      <c r="A2" s="11" t="s">
        <v>22</v>
      </c>
      <c r="B2" s="9" t="s">
        <v>1</v>
      </c>
      <c r="C2" s="9" t="s">
        <v>0</v>
      </c>
      <c r="D2" s="26" t="s">
        <v>33</v>
      </c>
      <c r="E2" s="9" t="s">
        <v>20</v>
      </c>
      <c r="F2" s="14" t="s">
        <v>2</v>
      </c>
      <c r="G2" s="12" t="s">
        <v>3</v>
      </c>
      <c r="H2" s="14" t="s">
        <v>14</v>
      </c>
      <c r="I2" s="12" t="s">
        <v>15</v>
      </c>
      <c r="J2" s="14" t="s">
        <v>17</v>
      </c>
      <c r="K2" s="12" t="s">
        <v>18</v>
      </c>
      <c r="L2" s="14" t="s">
        <v>4</v>
      </c>
      <c r="M2" s="12" t="s">
        <v>5</v>
      </c>
      <c r="N2" s="14" t="s">
        <v>8</v>
      </c>
      <c r="O2" s="12" t="s">
        <v>9</v>
      </c>
      <c r="P2" s="14" t="s">
        <v>11</v>
      </c>
      <c r="Q2" s="51" t="s">
        <v>12</v>
      </c>
    </row>
    <row r="3" spans="1:17" s="48" customFormat="1">
      <c r="A3" s="154">
        <v>1</v>
      </c>
      <c r="B3" s="128" t="s">
        <v>85</v>
      </c>
      <c r="C3" s="129" t="s">
        <v>97</v>
      </c>
      <c r="D3" s="155">
        <v>83.2</v>
      </c>
      <c r="E3" s="155">
        <v>83.2</v>
      </c>
      <c r="F3" s="156">
        <v>5</v>
      </c>
      <c r="G3" s="157">
        <v>14</v>
      </c>
      <c r="H3" s="156">
        <v>5</v>
      </c>
      <c r="I3" s="157">
        <v>12.9</v>
      </c>
      <c r="J3" s="156">
        <v>5</v>
      </c>
      <c r="K3" s="157">
        <v>14.15</v>
      </c>
      <c r="L3" s="156">
        <v>4</v>
      </c>
      <c r="M3" s="157">
        <v>13.8</v>
      </c>
      <c r="N3" s="156">
        <v>5</v>
      </c>
      <c r="O3" s="157">
        <v>14.7</v>
      </c>
      <c r="P3" s="156">
        <v>5</v>
      </c>
      <c r="Q3" s="157">
        <v>13.65</v>
      </c>
    </row>
    <row r="4" spans="1:17" s="48" customFormat="1">
      <c r="A4" s="154">
        <f t="shared" ref="A4:A17" si="0">IF(E4=0,"",IF(E4=E3,A3,IF(E3=E2,A3+2,A3+1)))</f>
        <v>2</v>
      </c>
      <c r="B4" s="137" t="s">
        <v>89</v>
      </c>
      <c r="C4" s="136" t="s">
        <v>319</v>
      </c>
      <c r="D4" s="155">
        <v>81.050000000000011</v>
      </c>
      <c r="E4" s="155">
        <v>81.050000000000011</v>
      </c>
      <c r="F4" s="156">
        <v>5</v>
      </c>
      <c r="G4" s="157">
        <v>14.2</v>
      </c>
      <c r="H4" s="156">
        <v>5</v>
      </c>
      <c r="I4" s="157">
        <v>13.45</v>
      </c>
      <c r="J4" s="156">
        <v>5</v>
      </c>
      <c r="K4" s="157">
        <v>13.05</v>
      </c>
      <c r="L4" s="156">
        <v>4</v>
      </c>
      <c r="M4" s="157">
        <v>13.7</v>
      </c>
      <c r="N4" s="156">
        <v>5</v>
      </c>
      <c r="O4" s="157">
        <v>14</v>
      </c>
      <c r="P4" s="156">
        <v>5</v>
      </c>
      <c r="Q4" s="157">
        <v>12.65</v>
      </c>
    </row>
    <row r="5" spans="1:17" s="48" customFormat="1">
      <c r="A5" s="154">
        <f t="shared" si="0"/>
        <v>3</v>
      </c>
      <c r="B5" s="137" t="s">
        <v>126</v>
      </c>
      <c r="C5" s="136" t="s">
        <v>319</v>
      </c>
      <c r="D5" s="155">
        <v>79.8</v>
      </c>
      <c r="E5" s="155">
        <v>79.8</v>
      </c>
      <c r="F5" s="156">
        <v>3</v>
      </c>
      <c r="G5" s="157">
        <v>12.3</v>
      </c>
      <c r="H5" s="156">
        <v>5</v>
      </c>
      <c r="I5" s="157">
        <v>12.3</v>
      </c>
      <c r="J5" s="156">
        <v>5</v>
      </c>
      <c r="K5" s="158">
        <v>12.55</v>
      </c>
      <c r="L5" s="156">
        <v>4</v>
      </c>
      <c r="M5" s="157">
        <v>13.75</v>
      </c>
      <c r="N5" s="156">
        <v>5</v>
      </c>
      <c r="O5" s="157">
        <v>14.6</v>
      </c>
      <c r="P5" s="156">
        <v>5</v>
      </c>
      <c r="Q5" s="157">
        <v>14.3</v>
      </c>
    </row>
    <row r="6" spans="1:17" s="48" customFormat="1">
      <c r="A6" s="154">
        <f t="shared" si="0"/>
        <v>4</v>
      </c>
      <c r="B6" s="137" t="s">
        <v>91</v>
      </c>
      <c r="C6" s="136" t="s">
        <v>319</v>
      </c>
      <c r="D6" s="155">
        <v>74.95</v>
      </c>
      <c r="E6" s="155">
        <v>74.95</v>
      </c>
      <c r="F6" s="156">
        <v>5</v>
      </c>
      <c r="G6" s="157">
        <v>13.9</v>
      </c>
      <c r="H6" s="156">
        <v>5</v>
      </c>
      <c r="I6" s="157">
        <v>6.9</v>
      </c>
      <c r="J6" s="156">
        <v>4</v>
      </c>
      <c r="K6" s="157">
        <v>13.35</v>
      </c>
      <c r="L6" s="156">
        <v>4</v>
      </c>
      <c r="M6" s="157">
        <v>13.75</v>
      </c>
      <c r="N6" s="156">
        <v>5</v>
      </c>
      <c r="O6" s="157">
        <v>14.15</v>
      </c>
      <c r="P6" s="156">
        <v>4</v>
      </c>
      <c r="Q6" s="157">
        <v>12.9</v>
      </c>
    </row>
    <row r="7" spans="1:17" s="13" customFormat="1">
      <c r="A7" s="52" t="str">
        <f>IF(E7=0,"",IF(E7=#REF!,#REF!,IF(#REF!=#REF!,#REF!+2,#REF!+1)))</f>
        <v/>
      </c>
    </row>
    <row r="8" spans="1:17" s="13" customFormat="1">
      <c r="A8" s="52" t="str">
        <f>IF(E8=0,"",IF(E8=E7,A7,IF(E7=#REF!,A7+2,A7+1)))</f>
        <v/>
      </c>
    </row>
    <row r="9" spans="1:17" s="13" customFormat="1">
      <c r="A9" s="52" t="str">
        <f t="shared" si="0"/>
        <v/>
      </c>
    </row>
    <row r="10" spans="1:17" s="13" customFormat="1">
      <c r="A10" s="52" t="str">
        <f t="shared" si="0"/>
        <v/>
      </c>
    </row>
    <row r="11" spans="1:17" s="13" customFormat="1">
      <c r="A11" s="52" t="str">
        <f t="shared" si="0"/>
        <v/>
      </c>
    </row>
    <row r="12" spans="1:17" s="13" customFormat="1">
      <c r="A12" s="52" t="str">
        <f t="shared" si="0"/>
        <v/>
      </c>
    </row>
    <row r="13" spans="1:17" s="13" customFormat="1">
      <c r="A13" s="52" t="str">
        <f t="shared" si="0"/>
        <v/>
      </c>
    </row>
    <row r="14" spans="1:17">
      <c r="A14" s="52" t="str">
        <f t="shared" si="0"/>
        <v/>
      </c>
    </row>
    <row r="15" spans="1:17">
      <c r="A15" s="52" t="str">
        <f t="shared" si="0"/>
        <v/>
      </c>
    </row>
    <row r="16" spans="1:17">
      <c r="A16" s="52" t="str">
        <f t="shared" si="0"/>
        <v/>
      </c>
    </row>
    <row r="17" spans="1:1">
      <c r="A17" s="52" t="str">
        <f t="shared" si="0"/>
        <v/>
      </c>
    </row>
  </sheetData>
  <dataConsolidate/>
  <mergeCells count="1">
    <mergeCell ref="A1:Q1"/>
  </mergeCells>
  <phoneticPr fontId="0" type="noConversion"/>
  <conditionalFormatting sqref="A3:A5">
    <cfRule type="expression" priority="13" stopIfTrue="1">
      <formula>E3=0</formula>
    </cfRule>
    <cfRule type="expression" dxfId="8" priority="14" stopIfTrue="1">
      <formula>E3=E4</formula>
    </cfRule>
    <cfRule type="expression" dxfId="7" priority="15" stopIfTrue="1">
      <formula>E3=#REF!</formula>
    </cfRule>
  </conditionalFormatting>
  <conditionalFormatting sqref="A7:A17">
    <cfRule type="expression" priority="16" stopIfTrue="1">
      <formula>E7=0</formula>
    </cfRule>
    <cfRule type="expression" dxfId="6" priority="17" stopIfTrue="1">
      <formula>E7=E8</formula>
    </cfRule>
    <cfRule type="expression" dxfId="5" priority="18" stopIfTrue="1">
      <formula>E7=#REF!</formula>
    </cfRule>
  </conditionalFormatting>
  <conditionalFormatting sqref="I3:I6 G3:G6 M3:M6 K3:K6 Q3:Q6 O3:O6">
    <cfRule type="cellIs" priority="4" stopIfTrue="1" operator="lessThan">
      <formula>7</formula>
    </cfRule>
    <cfRule type="expression" dxfId="4" priority="5" stopIfTrue="1">
      <formula>G3&lt;7+#REF!</formula>
    </cfRule>
  </conditionalFormatting>
  <conditionalFormatting sqref="P3:P6 N3:N6 L3:L6 J3:J6 H3:H6 F3:F6">
    <cfRule type="expression" priority="1" stopIfTrue="1">
      <formula>G3&lt;7</formula>
    </cfRule>
    <cfRule type="expression" dxfId="3" priority="2" stopIfTrue="1">
      <formula>G3&lt;F3+7</formula>
    </cfRule>
    <cfRule type="expression" dxfId="2" priority="3" stopIfTrue="1">
      <formula>G3&gt;F3+10</formula>
    </cfRule>
  </conditionalFormatting>
  <conditionalFormatting sqref="A6">
    <cfRule type="expression" priority="110" stopIfTrue="1">
      <formula>E6=0</formula>
    </cfRule>
    <cfRule type="expression" dxfId="1" priority="111" stopIfTrue="1">
      <formula>E6=#REF!</formula>
    </cfRule>
    <cfRule type="expression" dxfId="0" priority="112" stopIfTrue="1">
      <formula>E6=#REF!</formula>
    </cfRule>
  </conditionalFormatting>
  <printOptions horizontalCentered="1"/>
  <pageMargins left="0.31496062992125984" right="0.59055118110236227" top="0.70866141732283472" bottom="0.47244094488188981" header="0.23622047244094491" footer="0.23622047244094491"/>
  <pageSetup paperSize="9"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Palmarès &amp;A&amp;C&amp;8&amp;P / &amp;N</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dimension ref="A1"/>
  <sheetViews>
    <sheetView workbookViewId="0">
      <selection activeCell="B11" sqref="B11"/>
    </sheetView>
  </sheetViews>
  <sheetFormatPr baseColWidth="10" defaultRowHeight="15.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view="pageLayout" zoomScaleNormal="100" workbookViewId="0">
      <selection activeCell="K19" sqref="K19"/>
    </sheetView>
  </sheetViews>
  <sheetFormatPr baseColWidth="10" defaultRowHeight="15.75"/>
  <cols>
    <col min="1" max="1" width="4.625" style="1" customWidth="1"/>
    <col min="2" max="2" width="21.25" customWidth="1"/>
    <col min="3" max="3" width="11.75" customWidth="1"/>
    <col min="4" max="4" width="4.625" customWidth="1"/>
    <col min="5" max="5" width="21.25" customWidth="1"/>
    <col min="6" max="6" width="11.75" customWidth="1"/>
    <col min="7" max="7" width="4.625" customWidth="1"/>
    <col min="8" max="8" width="21.25" customWidth="1"/>
    <col min="9" max="9" width="11.75" customWidth="1"/>
    <col min="10" max="10" width="2.125" customWidth="1"/>
    <col min="11" max="11" width="16.625" customWidth="1"/>
    <col min="12" max="12" width="7.125" customWidth="1"/>
  </cols>
  <sheetData>
    <row r="1" spans="1:9" s="15" customFormat="1" ht="31.5" customHeight="1">
      <c r="A1" s="53"/>
      <c r="B1" s="253" t="s">
        <v>28</v>
      </c>
      <c r="C1" s="253"/>
      <c r="D1" s="253"/>
      <c r="E1" s="253"/>
      <c r="F1" s="253"/>
      <c r="G1" s="253"/>
      <c r="H1" s="253"/>
      <c r="I1" s="253"/>
    </row>
    <row r="2" spans="1:9" s="25" customFormat="1" ht="31.5" customHeight="1">
      <c r="A2" s="238"/>
      <c r="B2" s="255" t="s">
        <v>57</v>
      </c>
      <c r="C2" s="256"/>
      <c r="D2" s="238"/>
      <c r="E2" s="255" t="s">
        <v>53</v>
      </c>
      <c r="F2" s="256"/>
      <c r="G2" s="238"/>
      <c r="H2" s="255" t="s">
        <v>41</v>
      </c>
      <c r="I2" s="256"/>
    </row>
    <row r="3" spans="1:9" s="24" customFormat="1">
      <c r="A3" s="239"/>
      <c r="B3" s="240" t="s">
        <v>27</v>
      </c>
      <c r="C3" s="241"/>
      <c r="D3" s="239"/>
      <c r="E3" s="240" t="s">
        <v>27</v>
      </c>
      <c r="F3" s="241"/>
      <c r="G3" s="239"/>
      <c r="H3" s="240" t="s">
        <v>27</v>
      </c>
      <c r="I3" s="241"/>
    </row>
    <row r="4" spans="1:9" s="5" customFormat="1">
      <c r="A4" s="234"/>
      <c r="B4" s="242" t="s">
        <v>26</v>
      </c>
      <c r="C4" s="225" t="s">
        <v>25</v>
      </c>
      <c r="D4" s="234"/>
      <c r="E4" s="242" t="s">
        <v>26</v>
      </c>
      <c r="F4" s="225" t="s">
        <v>25</v>
      </c>
      <c r="G4" s="234"/>
      <c r="H4" s="242" t="s">
        <v>26</v>
      </c>
      <c r="I4" s="225" t="s">
        <v>25</v>
      </c>
    </row>
    <row r="5" spans="1:9" s="5" customFormat="1">
      <c r="A5" s="244">
        <v>1</v>
      </c>
      <c r="B5" s="230" t="s">
        <v>89</v>
      </c>
      <c r="C5" s="231">
        <v>81.050000000000011</v>
      </c>
      <c r="D5" s="244">
        <v>1</v>
      </c>
      <c r="E5" s="230" t="s">
        <v>441</v>
      </c>
      <c r="F5" s="231">
        <v>78.099999999999994</v>
      </c>
      <c r="G5" s="244">
        <v>1</v>
      </c>
      <c r="H5" s="230" t="s">
        <v>85</v>
      </c>
      <c r="I5" s="231">
        <v>83.2</v>
      </c>
    </row>
    <row r="6" spans="1:9" s="5" customFormat="1">
      <c r="A6" s="245">
        <v>2</v>
      </c>
      <c r="B6" s="232" t="s">
        <v>126</v>
      </c>
      <c r="C6" s="233">
        <v>79.8</v>
      </c>
      <c r="D6" s="245">
        <v>2</v>
      </c>
      <c r="E6" s="232" t="s">
        <v>38</v>
      </c>
      <c r="F6" s="233">
        <v>76.650000000000006</v>
      </c>
      <c r="G6" s="245">
        <v>2</v>
      </c>
      <c r="H6" s="232" t="s">
        <v>450</v>
      </c>
      <c r="I6" s="233">
        <v>74.849999999999994</v>
      </c>
    </row>
    <row r="7" spans="1:9" s="5" customFormat="1">
      <c r="A7" s="245">
        <v>3</v>
      </c>
      <c r="B7" s="232" t="s">
        <v>91</v>
      </c>
      <c r="C7" s="233">
        <v>74.95</v>
      </c>
      <c r="D7" s="245">
        <v>3</v>
      </c>
      <c r="E7" s="232" t="s">
        <v>215</v>
      </c>
      <c r="F7" s="233">
        <v>75.5</v>
      </c>
      <c r="G7" s="245">
        <v>3</v>
      </c>
      <c r="H7" s="232" t="s">
        <v>304</v>
      </c>
      <c r="I7" s="233">
        <v>74.449999999999989</v>
      </c>
    </row>
    <row r="8" spans="1:9" s="5" customFormat="1">
      <c r="A8" s="245">
        <v>4</v>
      </c>
      <c r="B8" s="232" t="s">
        <v>125</v>
      </c>
      <c r="C8" s="233">
        <v>69.650000000000006</v>
      </c>
      <c r="D8" s="245">
        <v>4</v>
      </c>
      <c r="E8" s="232" t="s">
        <v>36</v>
      </c>
      <c r="F8" s="233">
        <v>73.75</v>
      </c>
      <c r="G8" s="245">
        <v>4</v>
      </c>
      <c r="H8" s="232" t="s">
        <v>302</v>
      </c>
      <c r="I8" s="233">
        <v>72.25</v>
      </c>
    </row>
    <row r="9" spans="1:9" s="5" customFormat="1">
      <c r="A9" s="245">
        <v>5</v>
      </c>
      <c r="B9" s="232" t="s">
        <v>55</v>
      </c>
      <c r="C9" s="233">
        <v>68.5</v>
      </c>
      <c r="D9" s="245">
        <v>5</v>
      </c>
      <c r="E9" s="232" t="s">
        <v>54</v>
      </c>
      <c r="F9" s="233">
        <v>72.5</v>
      </c>
      <c r="G9" s="245">
        <v>5</v>
      </c>
      <c r="H9" s="232" t="s">
        <v>300</v>
      </c>
      <c r="I9" s="233">
        <v>65.099999999999994</v>
      </c>
    </row>
    <row r="10" spans="1:9" s="5" customFormat="1">
      <c r="A10" s="246">
        <v>6</v>
      </c>
      <c r="B10" s="232" t="s">
        <v>164</v>
      </c>
      <c r="C10" s="233">
        <v>67.45</v>
      </c>
      <c r="D10" s="246">
        <v>6</v>
      </c>
      <c r="E10" s="232" t="s">
        <v>115</v>
      </c>
      <c r="F10" s="233">
        <v>69.8</v>
      </c>
      <c r="G10" s="246">
        <v>6</v>
      </c>
      <c r="H10" s="232" t="s">
        <v>306</v>
      </c>
      <c r="I10" s="233">
        <v>58.949999999999996</v>
      </c>
    </row>
    <row r="11" spans="1:9" s="5" customFormat="1">
      <c r="A11" s="234"/>
      <c r="B11" s="235"/>
      <c r="C11" s="243">
        <f>SUM(C5:C10)</f>
        <v>441.40000000000003</v>
      </c>
      <c r="D11" s="234"/>
      <c r="E11" s="235"/>
      <c r="F11" s="243">
        <f>SUM(F5:F10)</f>
        <v>446.3</v>
      </c>
      <c r="G11" s="234"/>
      <c r="H11" s="235"/>
      <c r="I11" s="243">
        <f>SUM(I5:I10)</f>
        <v>428.8</v>
      </c>
    </row>
    <row r="12" spans="1:9" s="24" customFormat="1">
      <c r="A12" s="239"/>
      <c r="B12" s="240" t="s">
        <v>31</v>
      </c>
      <c r="C12" s="241"/>
      <c r="D12" s="239"/>
      <c r="E12" s="240" t="s">
        <v>31</v>
      </c>
      <c r="F12" s="241"/>
      <c r="G12" s="239"/>
      <c r="H12" s="240" t="s">
        <v>31</v>
      </c>
      <c r="I12" s="241"/>
    </row>
    <row r="13" spans="1:9" s="5" customFormat="1">
      <c r="A13" s="234"/>
      <c r="B13" s="242" t="s">
        <v>26</v>
      </c>
      <c r="C13" s="225" t="s">
        <v>25</v>
      </c>
      <c r="D13" s="234"/>
      <c r="E13" s="242" t="s">
        <v>26</v>
      </c>
      <c r="F13" s="225" t="s">
        <v>25</v>
      </c>
      <c r="G13" s="234"/>
      <c r="H13" s="242" t="s">
        <v>26</v>
      </c>
      <c r="I13" s="225" t="s">
        <v>25</v>
      </c>
    </row>
    <row r="14" spans="1:9" s="5" customFormat="1">
      <c r="A14" s="244">
        <v>1</v>
      </c>
      <c r="B14" s="230" t="s">
        <v>90</v>
      </c>
      <c r="C14" s="231">
        <v>79.5</v>
      </c>
      <c r="D14" s="244">
        <v>1</v>
      </c>
      <c r="E14" s="230" t="s">
        <v>102</v>
      </c>
      <c r="F14" s="231">
        <v>82.5</v>
      </c>
      <c r="G14" s="244">
        <v>1</v>
      </c>
      <c r="H14" s="230" t="s">
        <v>84</v>
      </c>
      <c r="I14" s="231">
        <v>74.75</v>
      </c>
    </row>
    <row r="15" spans="1:9" s="5" customFormat="1">
      <c r="A15" s="245">
        <v>2</v>
      </c>
      <c r="B15" s="232" t="s">
        <v>130</v>
      </c>
      <c r="C15" s="233">
        <v>76.100000000000009</v>
      </c>
      <c r="D15" s="245">
        <v>2</v>
      </c>
      <c r="E15" s="232" t="s">
        <v>112</v>
      </c>
      <c r="F15" s="233">
        <v>78.55</v>
      </c>
      <c r="G15" s="245">
        <v>2</v>
      </c>
      <c r="H15" s="232" t="s">
        <v>83</v>
      </c>
      <c r="I15" s="233">
        <v>71.099999999999994</v>
      </c>
    </row>
    <row r="16" spans="1:9" s="5" customFormat="1">
      <c r="A16" s="245">
        <v>3</v>
      </c>
      <c r="B16" s="232" t="s">
        <v>92</v>
      </c>
      <c r="C16" s="233">
        <v>75.95</v>
      </c>
      <c r="D16" s="245">
        <v>3</v>
      </c>
      <c r="E16" s="232" t="s">
        <v>103</v>
      </c>
      <c r="F16" s="233">
        <v>78.149999999999991</v>
      </c>
      <c r="G16" s="245">
        <v>3</v>
      </c>
      <c r="H16" s="232" t="s">
        <v>98</v>
      </c>
      <c r="I16" s="233">
        <v>69.349999999999994</v>
      </c>
    </row>
    <row r="17" spans="1:12" s="5" customFormat="1">
      <c r="A17" s="245">
        <v>4</v>
      </c>
      <c r="B17" s="232" t="s">
        <v>108</v>
      </c>
      <c r="C17" s="233">
        <v>72.75</v>
      </c>
      <c r="D17" s="245">
        <v>4</v>
      </c>
      <c r="E17" s="232" t="s">
        <v>113</v>
      </c>
      <c r="F17" s="233">
        <v>76.649999999999991</v>
      </c>
      <c r="G17" s="245">
        <v>4</v>
      </c>
      <c r="H17" s="232" t="s">
        <v>99</v>
      </c>
      <c r="I17" s="233">
        <v>66.75</v>
      </c>
    </row>
    <row r="18" spans="1:12" s="5" customFormat="1">
      <c r="A18" s="245">
        <v>5</v>
      </c>
      <c r="B18" s="232" t="s">
        <v>127</v>
      </c>
      <c r="C18" s="233">
        <v>71.199999999999989</v>
      </c>
      <c r="D18" s="245">
        <v>5</v>
      </c>
      <c r="E18" s="232" t="s">
        <v>101</v>
      </c>
      <c r="F18" s="233">
        <v>75.2</v>
      </c>
      <c r="G18" s="245">
        <v>5</v>
      </c>
      <c r="H18" s="232" t="s">
        <v>132</v>
      </c>
      <c r="I18" s="233">
        <v>65.349999999999994</v>
      </c>
    </row>
    <row r="19" spans="1:12" s="5" customFormat="1">
      <c r="A19" s="246">
        <v>6</v>
      </c>
      <c r="B19" s="232" t="s">
        <v>128</v>
      </c>
      <c r="C19" s="233">
        <v>70.7</v>
      </c>
      <c r="D19" s="246">
        <v>6</v>
      </c>
      <c r="E19" s="232" t="s">
        <v>81</v>
      </c>
      <c r="F19" s="233">
        <v>70.850000000000009</v>
      </c>
      <c r="G19" s="246">
        <v>6</v>
      </c>
      <c r="H19" s="232" t="s">
        <v>316</v>
      </c>
      <c r="I19" s="233">
        <v>64.25</v>
      </c>
    </row>
    <row r="20" spans="1:12" s="5" customFormat="1">
      <c r="A20" s="234"/>
      <c r="B20" s="235"/>
      <c r="C20" s="236">
        <f>SUM(C14:C19)</f>
        <v>446.2</v>
      </c>
      <c r="D20" s="234"/>
      <c r="E20" s="235"/>
      <c r="F20" s="236">
        <f>SUM(F14:F19)</f>
        <v>461.9</v>
      </c>
      <c r="G20" s="234"/>
      <c r="H20" s="235"/>
      <c r="I20" s="236">
        <f>SUM(I14:I19)</f>
        <v>411.54999999999995</v>
      </c>
    </row>
    <row r="21" spans="1:12" s="5" customFormat="1">
      <c r="A21" s="234"/>
      <c r="B21" s="237" t="s">
        <v>20</v>
      </c>
      <c r="C21" s="18">
        <f>C20+C11</f>
        <v>887.6</v>
      </c>
      <c r="D21" s="234"/>
      <c r="E21" s="237" t="s">
        <v>20</v>
      </c>
      <c r="F21" s="18">
        <f>F20+F11</f>
        <v>908.2</v>
      </c>
      <c r="G21" s="234"/>
      <c r="H21" s="237" t="s">
        <v>20</v>
      </c>
      <c r="I21" s="18">
        <f>I20+I11</f>
        <v>840.34999999999991</v>
      </c>
    </row>
    <row r="22" spans="1:12">
      <c r="B22" s="20"/>
      <c r="C22" s="21"/>
      <c r="D22" s="21"/>
      <c r="E22" s="20"/>
      <c r="F22" s="21"/>
      <c r="G22" s="21"/>
      <c r="H22" s="21"/>
      <c r="I22" s="21"/>
    </row>
    <row r="23" spans="1:12">
      <c r="B23" s="20"/>
      <c r="C23" s="21"/>
      <c r="D23" s="21"/>
      <c r="E23" s="20"/>
      <c r="F23" s="21"/>
      <c r="G23" s="21"/>
      <c r="H23" s="21"/>
      <c r="I23" s="21"/>
      <c r="J23" s="21"/>
      <c r="K23" s="21"/>
      <c r="L23" s="21"/>
    </row>
    <row r="24" spans="1:12" ht="18.75">
      <c r="B24" s="44" t="s">
        <v>496</v>
      </c>
      <c r="E24" s="84" t="str">
        <f>H5</f>
        <v>SERVAGENT Célian</v>
      </c>
      <c r="I24" s="85"/>
      <c r="K24" s="54"/>
      <c r="L24" s="21"/>
    </row>
    <row r="25" spans="1:12" ht="18.75">
      <c r="B25" s="44" t="s">
        <v>497</v>
      </c>
      <c r="E25" s="84" t="str">
        <f>E14</f>
        <v>POMMATAU Aurélien</v>
      </c>
      <c r="I25" s="85"/>
      <c r="K25" s="54"/>
      <c r="L25" s="21"/>
    </row>
    <row r="27" spans="1:12" ht="19.5">
      <c r="C27" s="69"/>
      <c r="D27" s="69"/>
      <c r="E27" s="69"/>
      <c r="F27" s="69"/>
      <c r="H27" s="229" t="s">
        <v>30</v>
      </c>
      <c r="I27" s="69"/>
      <c r="J27" s="69"/>
      <c r="L27" s="69"/>
    </row>
    <row r="28" spans="1:12" ht="18.75">
      <c r="D28" s="22">
        <v>1</v>
      </c>
      <c r="E28" s="254" t="str">
        <f>+E2</f>
        <v>Avant Garde la Tour du Pin</v>
      </c>
      <c r="F28" s="254"/>
      <c r="H28" s="228">
        <f>F21</f>
        <v>908.2</v>
      </c>
      <c r="J28" s="86"/>
      <c r="L28" s="23"/>
    </row>
    <row r="29" spans="1:12" ht="18.75">
      <c r="D29" s="22">
        <v>2</v>
      </c>
      <c r="E29" s="254" t="str">
        <f>+B2</f>
        <v>Fraternelle de Bourgoin</v>
      </c>
      <c r="F29" s="254"/>
      <c r="H29" s="228">
        <f>C21</f>
        <v>887.6</v>
      </c>
      <c r="J29" s="86"/>
      <c r="L29" s="23"/>
    </row>
    <row r="30" spans="1:12" ht="18.75">
      <c r="D30" s="22">
        <v>3</v>
      </c>
      <c r="E30" s="254" t="str">
        <f>+H2</f>
        <v>Jeanne d'Arc de Saint Marcellin</v>
      </c>
      <c r="F30" s="254"/>
      <c r="H30" s="228">
        <f>I21</f>
        <v>840.34999999999991</v>
      </c>
      <c r="J30" s="86"/>
      <c r="L30" s="23"/>
    </row>
    <row r="31" spans="1:12" ht="18.75">
      <c r="F31" s="22"/>
      <c r="J31" s="86"/>
      <c r="K31" s="87"/>
    </row>
    <row r="32" spans="1:12" ht="18.75">
      <c r="F32" s="22"/>
    </row>
  </sheetData>
  <mergeCells count="7">
    <mergeCell ref="B1:I1"/>
    <mergeCell ref="E30:F30"/>
    <mergeCell ref="E28:F28"/>
    <mergeCell ref="H2:I2"/>
    <mergeCell ref="B2:C2"/>
    <mergeCell ref="E2:F2"/>
    <mergeCell ref="E29:F29"/>
  </mergeCells>
  <phoneticPr fontId="0" type="noConversion"/>
  <printOptions horizontalCentered="1"/>
  <pageMargins left="0.31496062992125984" right="0.47244094488188981" top="0.82677165354330717" bottom="0.51181102362204722" header="0.23622047244094491" footer="0.23622047244094491"/>
  <pageSetup paperSize="9" scale="99" orientation="landscape" horizontalDpi="300" verticalDpi="300" r:id="rId1"/>
  <headerFooter alignWithMargins="0">
    <oddHeader>&amp;L&amp;"Comic Sans MS,Normal"F.S.C.F - C.D.D.&amp;C&amp;"Comic Sans MS,Normal"&amp;14Championnat Départemental Mignot&amp;R&amp;"Comic Sans MS,Normal"Montélimar, le 1&amp;Xer&amp;X Mars 2015</oddHeader>
    <oddFooter>&amp;L&amp;8&amp;F - &amp;A&amp;C&amp;8&amp;P /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F211"/>
  <sheetViews>
    <sheetView topLeftCell="A77" workbookViewId="0">
      <selection activeCell="E95" sqref="E95"/>
    </sheetView>
  </sheetViews>
  <sheetFormatPr baseColWidth="10" defaultRowHeight="15.75"/>
  <cols>
    <col min="1" max="1" width="29.375" bestFit="1" customWidth="1"/>
    <col min="2" max="2" width="7.625" customWidth="1"/>
    <col min="3" max="3" width="27.125" bestFit="1" customWidth="1"/>
    <col min="4" max="4" width="7.375" bestFit="1" customWidth="1"/>
    <col min="6" max="8" width="29.375" bestFit="1" customWidth="1"/>
    <col min="9" max="9" width="4.625" customWidth="1"/>
  </cols>
  <sheetData>
    <row r="2" spans="1:6">
      <c r="A2" s="142" t="s">
        <v>75</v>
      </c>
      <c r="B2" s="143"/>
      <c r="C2" s="143"/>
      <c r="D2" s="144"/>
    </row>
    <row r="3" spans="1:6">
      <c r="A3" s="142" t="s">
        <v>0</v>
      </c>
      <c r="B3" s="142" t="s">
        <v>21</v>
      </c>
      <c r="C3" s="142" t="s">
        <v>1</v>
      </c>
      <c r="D3" s="144" t="s">
        <v>25</v>
      </c>
    </row>
    <row r="4" spans="1:6">
      <c r="A4" s="145" t="s">
        <v>100</v>
      </c>
      <c r="B4" s="145" t="s">
        <v>35</v>
      </c>
      <c r="C4" s="145" t="s">
        <v>441</v>
      </c>
      <c r="D4" s="146">
        <v>78.099999999999994</v>
      </c>
    </row>
    <row r="5" spans="1:6">
      <c r="A5" s="147"/>
      <c r="B5" s="147"/>
      <c r="C5" s="148" t="s">
        <v>38</v>
      </c>
      <c r="D5" s="149">
        <v>76.650000000000006</v>
      </c>
      <c r="F5" s="160">
        <f>SUM(D4:D9)</f>
        <v>446.3</v>
      </c>
    </row>
    <row r="6" spans="1:6">
      <c r="A6" s="147"/>
      <c r="B6" s="147"/>
      <c r="C6" s="148" t="s">
        <v>215</v>
      </c>
      <c r="D6" s="149">
        <v>75.5</v>
      </c>
    </row>
    <row r="7" spans="1:6">
      <c r="A7" s="147"/>
      <c r="B7" s="147"/>
      <c r="C7" s="148" t="s">
        <v>36</v>
      </c>
      <c r="D7" s="149">
        <v>73.75</v>
      </c>
    </row>
    <row r="8" spans="1:6">
      <c r="A8" s="147"/>
      <c r="B8" s="147"/>
      <c r="C8" s="148" t="s">
        <v>54</v>
      </c>
      <c r="D8" s="149">
        <v>72.5</v>
      </c>
    </row>
    <row r="9" spans="1:6">
      <c r="A9" s="147"/>
      <c r="B9" s="147"/>
      <c r="C9" s="148" t="s">
        <v>115</v>
      </c>
      <c r="D9" s="149">
        <v>69.8</v>
      </c>
    </row>
    <row r="10" spans="1:6">
      <c r="A10" s="147"/>
      <c r="B10" s="147"/>
      <c r="C10" s="148" t="s">
        <v>442</v>
      </c>
      <c r="D10" s="149">
        <v>69.499999999999986</v>
      </c>
    </row>
    <row r="11" spans="1:6">
      <c r="A11" s="147"/>
      <c r="B11" s="147"/>
      <c r="C11" s="148" t="s">
        <v>219</v>
      </c>
      <c r="D11" s="149">
        <v>69.2</v>
      </c>
    </row>
    <row r="12" spans="1:6">
      <c r="A12" s="147"/>
      <c r="B12" s="147"/>
      <c r="C12" s="148" t="s">
        <v>37</v>
      </c>
      <c r="D12" s="149">
        <v>67.800000000000011</v>
      </c>
    </row>
    <row r="13" spans="1:6">
      <c r="A13" s="147"/>
      <c r="B13" s="147"/>
      <c r="C13" s="148" t="s">
        <v>225</v>
      </c>
      <c r="D13" s="149">
        <v>67.8</v>
      </c>
    </row>
    <row r="14" spans="1:6">
      <c r="A14" s="147"/>
      <c r="B14" s="147"/>
      <c r="C14" s="148" t="s">
        <v>227</v>
      </c>
      <c r="D14" s="149">
        <v>65.900000000000006</v>
      </c>
    </row>
    <row r="15" spans="1:6">
      <c r="A15" s="147"/>
      <c r="B15" s="147"/>
      <c r="C15" s="148" t="s">
        <v>160</v>
      </c>
      <c r="D15" s="149">
        <v>63.500000000000007</v>
      </c>
    </row>
    <row r="16" spans="1:6">
      <c r="A16" s="147"/>
      <c r="B16" s="147"/>
      <c r="C16" s="148" t="s">
        <v>213</v>
      </c>
      <c r="D16" s="149">
        <v>61.399999999999991</v>
      </c>
    </row>
    <row r="17" spans="1:4">
      <c r="A17" s="147"/>
      <c r="B17" s="145" t="s">
        <v>76</v>
      </c>
      <c r="C17" s="143"/>
      <c r="D17" s="146">
        <v>911.40000000000009</v>
      </c>
    </row>
    <row r="18" spans="1:4">
      <c r="A18" s="147"/>
      <c r="B18" s="145" t="s">
        <v>34</v>
      </c>
      <c r="C18" s="145" t="s">
        <v>102</v>
      </c>
      <c r="D18" s="146">
        <v>82.5</v>
      </c>
    </row>
    <row r="19" spans="1:4">
      <c r="A19" s="147"/>
      <c r="B19" s="147"/>
      <c r="C19" s="148" t="s">
        <v>112</v>
      </c>
      <c r="D19" s="149">
        <v>78.55</v>
      </c>
    </row>
    <row r="20" spans="1:4">
      <c r="A20" s="147"/>
      <c r="B20" s="147"/>
      <c r="C20" s="148" t="s">
        <v>103</v>
      </c>
      <c r="D20" s="149">
        <v>78.149999999999991</v>
      </c>
    </row>
    <row r="21" spans="1:4">
      <c r="A21" s="147"/>
      <c r="B21" s="147"/>
      <c r="C21" s="148" t="s">
        <v>113</v>
      </c>
      <c r="D21" s="149">
        <v>76.649999999999991</v>
      </c>
    </row>
    <row r="22" spans="1:4">
      <c r="A22" s="147"/>
      <c r="B22" s="147"/>
      <c r="C22" s="148" t="s">
        <v>101</v>
      </c>
      <c r="D22" s="149">
        <v>75.2</v>
      </c>
    </row>
    <row r="23" spans="1:4">
      <c r="A23" s="147"/>
      <c r="B23" s="147"/>
      <c r="C23" s="148" t="s">
        <v>81</v>
      </c>
      <c r="D23" s="149">
        <v>70.850000000000009</v>
      </c>
    </row>
    <row r="24" spans="1:4">
      <c r="A24" s="147"/>
      <c r="B24" s="147"/>
      <c r="C24" s="148" t="s">
        <v>82</v>
      </c>
      <c r="D24" s="149">
        <v>69.849999999999994</v>
      </c>
    </row>
    <row r="25" spans="1:4">
      <c r="A25" s="147"/>
      <c r="B25" s="147"/>
      <c r="C25" s="148" t="s">
        <v>114</v>
      </c>
      <c r="D25" s="149">
        <v>43.7</v>
      </c>
    </row>
    <row r="26" spans="1:4">
      <c r="A26" s="147"/>
      <c r="B26" s="147"/>
      <c r="C26" s="148" t="s">
        <v>159</v>
      </c>
      <c r="D26" s="149">
        <v>43.45</v>
      </c>
    </row>
    <row r="27" spans="1:4">
      <c r="A27" s="147"/>
      <c r="B27" s="147"/>
      <c r="C27" s="148" t="s">
        <v>243</v>
      </c>
      <c r="D27" s="149">
        <v>43.2</v>
      </c>
    </row>
    <row r="28" spans="1:4">
      <c r="A28" s="147"/>
      <c r="B28" s="147"/>
      <c r="C28" s="148" t="s">
        <v>254</v>
      </c>
      <c r="D28" s="149">
        <v>42.5</v>
      </c>
    </row>
    <row r="29" spans="1:4">
      <c r="A29" s="147"/>
      <c r="B29" s="147"/>
      <c r="C29" s="148" t="s">
        <v>161</v>
      </c>
      <c r="D29" s="149">
        <v>42.2</v>
      </c>
    </row>
    <row r="30" spans="1:4">
      <c r="A30" s="147"/>
      <c r="B30" s="147"/>
      <c r="C30" s="148" t="s">
        <v>256</v>
      </c>
      <c r="D30" s="149">
        <v>39.950000000000003</v>
      </c>
    </row>
    <row r="31" spans="1:4">
      <c r="A31" s="147"/>
      <c r="B31" s="147"/>
      <c r="C31" s="148" t="s">
        <v>248</v>
      </c>
      <c r="D31" s="149">
        <v>38.6</v>
      </c>
    </row>
    <row r="32" spans="1:4">
      <c r="A32" s="147"/>
      <c r="B32" s="147"/>
      <c r="C32" s="148" t="s">
        <v>245</v>
      </c>
      <c r="D32" s="149">
        <v>37.549999999999997</v>
      </c>
    </row>
    <row r="33" spans="1:6">
      <c r="A33" s="147"/>
      <c r="B33" s="147"/>
      <c r="C33" s="148" t="s">
        <v>158</v>
      </c>
      <c r="D33" s="149">
        <v>35.6</v>
      </c>
    </row>
    <row r="34" spans="1:6">
      <c r="A34" s="147"/>
      <c r="B34" s="147"/>
      <c r="C34" s="148" t="s">
        <v>252</v>
      </c>
      <c r="D34" s="149">
        <v>32.700000000000003</v>
      </c>
    </row>
    <row r="35" spans="1:6">
      <c r="A35" s="147"/>
      <c r="B35" s="147"/>
      <c r="C35" s="148" t="s">
        <v>237</v>
      </c>
      <c r="D35" s="149">
        <v>32.25</v>
      </c>
    </row>
    <row r="36" spans="1:6">
      <c r="A36" s="147"/>
      <c r="B36" s="147"/>
      <c r="C36" s="148" t="s">
        <v>250</v>
      </c>
      <c r="D36" s="149">
        <v>30.75</v>
      </c>
    </row>
    <row r="37" spans="1:6">
      <c r="A37" s="147"/>
      <c r="B37" s="147"/>
      <c r="C37" s="148" t="s">
        <v>258</v>
      </c>
      <c r="D37" s="149">
        <v>29.349999999999998</v>
      </c>
    </row>
    <row r="38" spans="1:6">
      <c r="A38" s="147"/>
      <c r="B38" s="145" t="s">
        <v>77</v>
      </c>
      <c r="C38" s="143"/>
      <c r="D38" s="146">
        <v>1023.5500000000003</v>
      </c>
    </row>
    <row r="39" spans="1:6">
      <c r="A39" s="145" t="s">
        <v>451</v>
      </c>
      <c r="B39" s="143"/>
      <c r="C39" s="143"/>
      <c r="D39" s="146">
        <v>1934.9500000000003</v>
      </c>
    </row>
    <row r="40" spans="1:6">
      <c r="A40" s="145" t="s">
        <v>319</v>
      </c>
      <c r="B40" s="145" t="s">
        <v>35</v>
      </c>
      <c r="C40" s="145" t="s">
        <v>89</v>
      </c>
      <c r="D40" s="146">
        <v>81.050000000000011</v>
      </c>
    </row>
    <row r="41" spans="1:6">
      <c r="A41" s="147"/>
      <c r="B41" s="147"/>
      <c r="C41" s="148" t="s">
        <v>126</v>
      </c>
      <c r="D41" s="149">
        <v>79.8</v>
      </c>
    </row>
    <row r="42" spans="1:6">
      <c r="A42" s="147"/>
      <c r="B42" s="147"/>
      <c r="C42" s="148" t="s">
        <v>91</v>
      </c>
      <c r="D42" s="149">
        <v>74.95</v>
      </c>
    </row>
    <row r="43" spans="1:6">
      <c r="A43" s="147"/>
      <c r="B43" s="147"/>
      <c r="C43" s="148" t="s">
        <v>125</v>
      </c>
      <c r="D43" s="149">
        <v>69.650000000000006</v>
      </c>
    </row>
    <row r="44" spans="1:6">
      <c r="A44" s="147"/>
      <c r="B44" s="147"/>
      <c r="C44" s="148" t="s">
        <v>55</v>
      </c>
      <c r="D44" s="149">
        <v>68.5</v>
      </c>
    </row>
    <row r="45" spans="1:6">
      <c r="A45" s="147"/>
      <c r="B45" s="147"/>
      <c r="C45" s="148" t="s">
        <v>164</v>
      </c>
      <c r="D45" s="149">
        <v>67.45</v>
      </c>
    </row>
    <row r="46" spans="1:6">
      <c r="A46" s="147"/>
      <c r="B46" s="147"/>
      <c r="C46" s="148" t="s">
        <v>323</v>
      </c>
      <c r="D46" s="149">
        <v>60.900000000000006</v>
      </c>
    </row>
    <row r="47" spans="1:6">
      <c r="A47" s="147"/>
      <c r="B47" s="147"/>
      <c r="C47" s="148" t="s">
        <v>321</v>
      </c>
      <c r="D47" s="149">
        <v>57.650000000000006</v>
      </c>
    </row>
    <row r="48" spans="1:6">
      <c r="A48" s="147"/>
      <c r="B48" s="145" t="s">
        <v>76</v>
      </c>
      <c r="C48" s="143"/>
      <c r="D48" s="146">
        <v>559.95000000000005</v>
      </c>
      <c r="F48" s="160">
        <f>SUM(D46:D51)</f>
        <v>910.05000000000007</v>
      </c>
    </row>
    <row r="49" spans="1:4">
      <c r="A49" s="147"/>
      <c r="B49" s="145" t="s">
        <v>34</v>
      </c>
      <c r="C49" s="145" t="s">
        <v>90</v>
      </c>
      <c r="D49" s="146">
        <v>79.5</v>
      </c>
    </row>
    <row r="50" spans="1:4">
      <c r="A50" s="147"/>
      <c r="B50" s="147"/>
      <c r="C50" s="148" t="s">
        <v>130</v>
      </c>
      <c r="D50" s="149">
        <v>76.100000000000009</v>
      </c>
    </row>
    <row r="51" spans="1:4">
      <c r="A51" s="147"/>
      <c r="B51" s="147"/>
      <c r="C51" s="148" t="s">
        <v>92</v>
      </c>
      <c r="D51" s="149">
        <v>75.95</v>
      </c>
    </row>
    <row r="52" spans="1:4">
      <c r="A52" s="147"/>
      <c r="B52" s="147"/>
      <c r="C52" s="148" t="s">
        <v>108</v>
      </c>
      <c r="D52" s="149">
        <v>72.75</v>
      </c>
    </row>
    <row r="53" spans="1:4">
      <c r="A53" s="147"/>
      <c r="B53" s="147"/>
      <c r="C53" s="148" t="s">
        <v>127</v>
      </c>
      <c r="D53" s="149">
        <v>71.199999999999989</v>
      </c>
    </row>
    <row r="54" spans="1:4">
      <c r="A54" s="147"/>
      <c r="B54" s="147"/>
      <c r="C54" s="148" t="s">
        <v>128</v>
      </c>
      <c r="D54" s="149">
        <v>70.7</v>
      </c>
    </row>
    <row r="55" spans="1:4">
      <c r="A55" s="147"/>
      <c r="B55" s="147"/>
      <c r="C55" s="148" t="s">
        <v>162</v>
      </c>
      <c r="D55" s="149">
        <v>70.45</v>
      </c>
    </row>
    <row r="56" spans="1:4">
      <c r="A56" s="147"/>
      <c r="B56" s="147"/>
      <c r="C56" s="148" t="s">
        <v>163</v>
      </c>
      <c r="D56" s="149">
        <v>70.100000000000009</v>
      </c>
    </row>
    <row r="57" spans="1:4">
      <c r="A57" s="147"/>
      <c r="B57" s="147"/>
      <c r="C57" s="148" t="s">
        <v>355</v>
      </c>
      <c r="D57" s="149">
        <v>69.599999999999994</v>
      </c>
    </row>
    <row r="58" spans="1:4">
      <c r="A58" s="147"/>
      <c r="B58" s="147"/>
      <c r="C58" s="148" t="s">
        <v>131</v>
      </c>
      <c r="D58" s="149">
        <v>66.45</v>
      </c>
    </row>
    <row r="59" spans="1:4">
      <c r="A59" s="147"/>
      <c r="B59" s="147"/>
      <c r="C59" s="148" t="s">
        <v>343</v>
      </c>
      <c r="D59" s="149">
        <v>45.349999999999994</v>
      </c>
    </row>
    <row r="60" spans="1:4">
      <c r="A60" s="147"/>
      <c r="B60" s="147"/>
      <c r="C60" s="148" t="s">
        <v>466</v>
      </c>
      <c r="D60" s="149">
        <v>45.099999999999994</v>
      </c>
    </row>
    <row r="61" spans="1:4">
      <c r="A61" s="147"/>
      <c r="B61" s="147"/>
      <c r="C61" s="148" t="s">
        <v>468</v>
      </c>
      <c r="D61" s="149">
        <v>44.75</v>
      </c>
    </row>
    <row r="62" spans="1:4">
      <c r="A62" s="147"/>
      <c r="B62" s="147"/>
      <c r="C62" s="148" t="s">
        <v>129</v>
      </c>
      <c r="D62" s="149">
        <v>43.900000000000006</v>
      </c>
    </row>
    <row r="63" spans="1:4">
      <c r="A63" s="147"/>
      <c r="B63" s="147"/>
      <c r="C63" s="148" t="s">
        <v>135</v>
      </c>
      <c r="D63" s="149">
        <v>43.350000000000009</v>
      </c>
    </row>
    <row r="64" spans="1:4">
      <c r="A64" s="147"/>
      <c r="B64" s="147"/>
      <c r="C64" s="148" t="s">
        <v>470</v>
      </c>
      <c r="D64" s="149">
        <v>41</v>
      </c>
    </row>
    <row r="65" spans="1:4">
      <c r="A65" s="147"/>
      <c r="B65" s="147"/>
      <c r="C65" s="148" t="s">
        <v>357</v>
      </c>
      <c r="D65" s="149">
        <v>40.099999999999994</v>
      </c>
    </row>
    <row r="66" spans="1:4">
      <c r="A66" s="147"/>
      <c r="B66" s="147"/>
      <c r="C66" s="148" t="s">
        <v>347</v>
      </c>
      <c r="D66" s="149">
        <v>39.150000000000006</v>
      </c>
    </row>
    <row r="67" spans="1:4">
      <c r="A67" s="147"/>
      <c r="B67" s="147"/>
      <c r="C67" s="148" t="s">
        <v>353</v>
      </c>
      <c r="D67" s="149">
        <v>0</v>
      </c>
    </row>
    <row r="68" spans="1:4">
      <c r="A68" s="147"/>
      <c r="B68" s="147"/>
      <c r="C68" s="148" t="s">
        <v>337</v>
      </c>
      <c r="D68" s="149">
        <v>0</v>
      </c>
    </row>
    <row r="69" spans="1:4">
      <c r="A69" s="147"/>
      <c r="B69" s="147"/>
      <c r="C69" s="148" t="s">
        <v>334</v>
      </c>
      <c r="D69" s="149">
        <v>0</v>
      </c>
    </row>
    <row r="70" spans="1:4">
      <c r="A70" s="147"/>
      <c r="B70" s="147"/>
      <c r="C70" s="148" t="s">
        <v>340</v>
      </c>
      <c r="D70" s="149">
        <v>0</v>
      </c>
    </row>
    <row r="71" spans="1:4">
      <c r="A71" s="147"/>
      <c r="B71" s="145" t="s">
        <v>77</v>
      </c>
      <c r="C71" s="143"/>
      <c r="D71" s="146">
        <v>1065.5</v>
      </c>
    </row>
    <row r="72" spans="1:4">
      <c r="A72" s="145" t="s">
        <v>452</v>
      </c>
      <c r="B72" s="143"/>
      <c r="C72" s="143"/>
      <c r="D72" s="146">
        <v>1625.4499999999998</v>
      </c>
    </row>
    <row r="73" spans="1:4">
      <c r="A73" s="145" t="s">
        <v>261</v>
      </c>
      <c r="B73" s="145" t="s">
        <v>35</v>
      </c>
      <c r="C73" s="145" t="s">
        <v>107</v>
      </c>
      <c r="D73" s="146">
        <v>75.149999999999991</v>
      </c>
    </row>
    <row r="74" spans="1:4">
      <c r="A74" s="147"/>
      <c r="B74" s="147"/>
      <c r="C74" s="148" t="s">
        <v>56</v>
      </c>
      <c r="D74" s="149">
        <v>66.800000000000011</v>
      </c>
    </row>
    <row r="75" spans="1:4">
      <c r="A75" s="147"/>
      <c r="B75" s="147"/>
      <c r="C75" s="148" t="s">
        <v>266</v>
      </c>
      <c r="D75" s="149">
        <v>58.95</v>
      </c>
    </row>
    <row r="76" spans="1:4">
      <c r="A76" s="147"/>
      <c r="B76" s="147"/>
      <c r="C76" s="148" t="s">
        <v>124</v>
      </c>
      <c r="D76" s="149">
        <v>58.850000000000009</v>
      </c>
    </row>
    <row r="77" spans="1:4">
      <c r="A77" s="147"/>
      <c r="B77" s="145" t="s">
        <v>76</v>
      </c>
      <c r="C77" s="143"/>
      <c r="D77" s="146">
        <v>259.75</v>
      </c>
    </row>
    <row r="78" spans="1:4">
      <c r="A78" s="147"/>
      <c r="B78" s="145" t="s">
        <v>34</v>
      </c>
      <c r="C78" s="145" t="s">
        <v>87</v>
      </c>
      <c r="D78" s="146">
        <v>73.7</v>
      </c>
    </row>
    <row r="79" spans="1:4">
      <c r="A79" s="147"/>
      <c r="B79" s="147"/>
      <c r="C79" s="148" t="s">
        <v>106</v>
      </c>
      <c r="D79" s="149">
        <v>71.849999999999994</v>
      </c>
    </row>
    <row r="80" spans="1:4">
      <c r="A80" s="147"/>
      <c r="B80" s="147"/>
      <c r="C80" s="148" t="s">
        <v>105</v>
      </c>
      <c r="D80" s="149">
        <v>71.650000000000006</v>
      </c>
    </row>
    <row r="81" spans="1:6">
      <c r="A81" s="147"/>
      <c r="B81" s="147"/>
      <c r="C81" s="148" t="s">
        <v>277</v>
      </c>
      <c r="D81" s="149">
        <v>71.5</v>
      </c>
      <c r="F81" s="160">
        <f>SUM(D78:D83)</f>
        <v>431.20000000000005</v>
      </c>
    </row>
    <row r="82" spans="1:6">
      <c r="A82" s="147"/>
      <c r="B82" s="147"/>
      <c r="C82" s="148" t="s">
        <v>121</v>
      </c>
      <c r="D82" s="149">
        <v>71.400000000000006</v>
      </c>
    </row>
    <row r="83" spans="1:6">
      <c r="A83" s="147"/>
      <c r="B83" s="147"/>
      <c r="C83" s="148" t="s">
        <v>123</v>
      </c>
      <c r="D83" s="149">
        <v>71.099999999999994</v>
      </c>
    </row>
    <row r="84" spans="1:6">
      <c r="A84" s="147"/>
      <c r="B84" s="147"/>
      <c r="C84" s="148" t="s">
        <v>153</v>
      </c>
      <c r="D84" s="149">
        <v>62.45</v>
      </c>
    </row>
    <row r="85" spans="1:6">
      <c r="A85" s="147"/>
      <c r="B85" s="147"/>
      <c r="C85" s="148" t="s">
        <v>290</v>
      </c>
      <c r="D85" s="149">
        <v>45.550000000000004</v>
      </c>
    </row>
    <row r="86" spans="1:6">
      <c r="A86" s="147"/>
      <c r="B86" s="147"/>
      <c r="C86" s="148" t="s">
        <v>122</v>
      </c>
      <c r="D86" s="149">
        <v>44.800000000000004</v>
      </c>
    </row>
    <row r="87" spans="1:6">
      <c r="A87" s="147"/>
      <c r="B87" s="147"/>
      <c r="C87" s="148" t="s">
        <v>280</v>
      </c>
      <c r="D87" s="149">
        <v>43.8</v>
      </c>
    </row>
    <row r="88" spans="1:6">
      <c r="A88" s="147"/>
      <c r="B88" s="147"/>
      <c r="C88" s="148" t="s">
        <v>282</v>
      </c>
      <c r="D88" s="149">
        <v>41</v>
      </c>
    </row>
    <row r="89" spans="1:6">
      <c r="A89" s="147"/>
      <c r="B89" s="147"/>
      <c r="C89" s="148" t="s">
        <v>288</v>
      </c>
      <c r="D89" s="149">
        <v>38.700000000000003</v>
      </c>
    </row>
    <row r="90" spans="1:6">
      <c r="A90" s="147"/>
      <c r="B90" s="147"/>
      <c r="C90" s="148" t="s">
        <v>286</v>
      </c>
      <c r="D90" s="149">
        <v>38.6</v>
      </c>
    </row>
    <row r="91" spans="1:6">
      <c r="A91" s="147"/>
      <c r="B91" s="147"/>
      <c r="C91" s="148" t="s">
        <v>284</v>
      </c>
      <c r="D91" s="149">
        <v>0</v>
      </c>
    </row>
    <row r="92" spans="1:6">
      <c r="A92" s="147"/>
      <c r="B92" s="147"/>
      <c r="C92" s="148" t="s">
        <v>86</v>
      </c>
      <c r="D92" s="149">
        <v>0</v>
      </c>
    </row>
    <row r="93" spans="1:6">
      <c r="A93" s="147"/>
      <c r="B93" s="147"/>
      <c r="C93" s="148" t="s">
        <v>268</v>
      </c>
      <c r="D93" s="149">
        <v>0</v>
      </c>
    </row>
    <row r="94" spans="1:6">
      <c r="A94" s="147"/>
      <c r="B94" s="145" t="s">
        <v>77</v>
      </c>
      <c r="C94" s="143"/>
      <c r="D94" s="146">
        <v>746.1</v>
      </c>
    </row>
    <row r="95" spans="1:6">
      <c r="A95" s="145" t="s">
        <v>454</v>
      </c>
      <c r="B95" s="143"/>
      <c r="C95" s="143"/>
      <c r="D95" s="146">
        <v>1005.8499999999999</v>
      </c>
    </row>
    <row r="96" spans="1:6">
      <c r="A96" s="145" t="s">
        <v>97</v>
      </c>
      <c r="B96" s="145" t="s">
        <v>35</v>
      </c>
      <c r="C96" s="145" t="s">
        <v>85</v>
      </c>
      <c r="D96" s="146">
        <v>83.2</v>
      </c>
    </row>
    <row r="97" spans="1:4">
      <c r="A97" s="147"/>
      <c r="B97" s="147"/>
      <c r="C97" s="148" t="s">
        <v>450</v>
      </c>
      <c r="D97" s="149">
        <v>74.849999999999994</v>
      </c>
    </row>
    <row r="98" spans="1:4">
      <c r="A98" s="147"/>
      <c r="B98" s="147"/>
      <c r="C98" s="148" t="s">
        <v>304</v>
      </c>
      <c r="D98" s="149">
        <v>74.449999999999989</v>
      </c>
    </row>
    <row r="99" spans="1:4">
      <c r="A99" s="147"/>
      <c r="B99" s="147"/>
      <c r="C99" s="148" t="s">
        <v>302</v>
      </c>
      <c r="D99" s="149">
        <v>72.25</v>
      </c>
    </row>
    <row r="100" spans="1:4">
      <c r="A100" s="147"/>
      <c r="B100" s="147"/>
      <c r="C100" s="148" t="s">
        <v>300</v>
      </c>
      <c r="D100" s="149">
        <v>65.099999999999994</v>
      </c>
    </row>
    <row r="101" spans="1:4">
      <c r="A101" s="147"/>
      <c r="B101" s="147"/>
      <c r="C101" s="148" t="s">
        <v>306</v>
      </c>
      <c r="D101" s="149">
        <v>58.949999999999996</v>
      </c>
    </row>
    <row r="102" spans="1:4">
      <c r="A102" s="147"/>
      <c r="B102" s="145" t="s">
        <v>76</v>
      </c>
      <c r="C102" s="143"/>
      <c r="D102" s="146">
        <v>428.79999999999995</v>
      </c>
    </row>
    <row r="103" spans="1:4">
      <c r="A103" s="147"/>
      <c r="B103" s="145" t="s">
        <v>34</v>
      </c>
      <c r="C103" s="145" t="s">
        <v>84</v>
      </c>
      <c r="D103" s="146">
        <v>74.75</v>
      </c>
    </row>
    <row r="104" spans="1:4">
      <c r="A104" s="147"/>
      <c r="B104" s="147"/>
      <c r="C104" s="148" t="s">
        <v>83</v>
      </c>
      <c r="D104" s="149">
        <v>71.099999999999994</v>
      </c>
    </row>
    <row r="105" spans="1:4">
      <c r="A105" s="147"/>
      <c r="B105" s="147"/>
      <c r="C105" s="148" t="s">
        <v>98</v>
      </c>
      <c r="D105" s="149">
        <v>69.349999999999994</v>
      </c>
    </row>
    <row r="106" spans="1:4">
      <c r="A106" s="147"/>
      <c r="B106" s="147"/>
      <c r="C106" s="148" t="s">
        <v>99</v>
      </c>
      <c r="D106" s="149">
        <v>66.75</v>
      </c>
    </row>
    <row r="107" spans="1:4">
      <c r="A107" s="147"/>
      <c r="B107" s="147"/>
      <c r="C107" s="148" t="s">
        <v>132</v>
      </c>
      <c r="D107" s="149">
        <v>65.349999999999994</v>
      </c>
    </row>
    <row r="108" spans="1:4">
      <c r="A108" s="147"/>
      <c r="B108" s="147"/>
      <c r="C108" s="148" t="s">
        <v>316</v>
      </c>
      <c r="D108" s="149">
        <v>64.25</v>
      </c>
    </row>
    <row r="109" spans="1:4">
      <c r="A109" s="147"/>
      <c r="B109" s="147"/>
      <c r="C109" s="148" t="s">
        <v>314</v>
      </c>
      <c r="D109" s="149">
        <v>40.200000000000003</v>
      </c>
    </row>
    <row r="110" spans="1:4">
      <c r="A110" s="147"/>
      <c r="B110" s="147"/>
      <c r="C110" s="148" t="s">
        <v>318</v>
      </c>
      <c r="D110" s="149">
        <v>33.5</v>
      </c>
    </row>
    <row r="111" spans="1:4">
      <c r="A111" s="147"/>
      <c r="B111" s="147"/>
      <c r="C111" s="148" t="s">
        <v>133</v>
      </c>
      <c r="D111" s="149">
        <v>33.450000000000003</v>
      </c>
    </row>
    <row r="112" spans="1:4">
      <c r="A112" s="147"/>
      <c r="B112" s="145" t="s">
        <v>77</v>
      </c>
      <c r="C112" s="143"/>
      <c r="D112" s="146">
        <v>518.70000000000005</v>
      </c>
    </row>
    <row r="113" spans="1:4">
      <c r="A113" s="145" t="s">
        <v>453</v>
      </c>
      <c r="B113" s="143"/>
      <c r="C113" s="143"/>
      <c r="D113" s="146">
        <v>947.50000000000011</v>
      </c>
    </row>
    <row r="114" spans="1:4">
      <c r="A114" s="145" t="s">
        <v>109</v>
      </c>
      <c r="B114" s="145" t="s">
        <v>34</v>
      </c>
      <c r="C114" s="145" t="s">
        <v>58</v>
      </c>
      <c r="D114" s="146">
        <v>78.5</v>
      </c>
    </row>
    <row r="115" spans="1:4">
      <c r="A115" s="147"/>
      <c r="B115" s="147"/>
      <c r="C115" s="148" t="s">
        <v>369</v>
      </c>
      <c r="D115" s="149">
        <v>77.850000000000009</v>
      </c>
    </row>
    <row r="116" spans="1:4">
      <c r="A116" s="147"/>
      <c r="B116" s="147"/>
      <c r="C116" s="148" t="s">
        <v>362</v>
      </c>
      <c r="D116" s="149">
        <v>72.150000000000006</v>
      </c>
    </row>
    <row r="117" spans="1:4">
      <c r="A117" s="147"/>
      <c r="B117" s="147"/>
      <c r="C117" s="148" t="s">
        <v>367</v>
      </c>
      <c r="D117" s="149">
        <v>70.649999999999991</v>
      </c>
    </row>
    <row r="118" spans="1:4">
      <c r="A118" s="147"/>
      <c r="B118" s="147"/>
      <c r="C118" s="148" t="s">
        <v>168</v>
      </c>
      <c r="D118" s="149">
        <v>69.150000000000006</v>
      </c>
    </row>
    <row r="119" spans="1:4">
      <c r="A119" s="147"/>
      <c r="B119" s="147"/>
      <c r="C119" s="148" t="s">
        <v>377</v>
      </c>
      <c r="D119" s="149">
        <v>67.900000000000006</v>
      </c>
    </row>
    <row r="120" spans="1:4">
      <c r="A120" s="147"/>
      <c r="B120" s="147"/>
      <c r="C120" s="148" t="s">
        <v>375</v>
      </c>
      <c r="D120" s="149">
        <v>61.949999999999996</v>
      </c>
    </row>
    <row r="121" spans="1:4">
      <c r="A121" s="147"/>
      <c r="B121" s="147"/>
      <c r="C121" s="148" t="s">
        <v>373</v>
      </c>
      <c r="D121" s="149">
        <v>43.650000000000006</v>
      </c>
    </row>
    <row r="122" spans="1:4">
      <c r="A122" s="147"/>
      <c r="B122" s="147"/>
      <c r="C122" s="148" t="s">
        <v>364</v>
      </c>
      <c r="D122" s="149">
        <v>42.75</v>
      </c>
    </row>
    <row r="123" spans="1:4">
      <c r="A123" s="147"/>
      <c r="B123" s="147"/>
      <c r="C123" s="148" t="s">
        <v>380</v>
      </c>
      <c r="D123" s="149">
        <v>42.7</v>
      </c>
    </row>
    <row r="124" spans="1:4">
      <c r="A124" s="147"/>
      <c r="B124" s="147"/>
      <c r="C124" s="148" t="s">
        <v>157</v>
      </c>
      <c r="D124" s="149">
        <v>41.7</v>
      </c>
    </row>
    <row r="125" spans="1:4">
      <c r="A125" s="147"/>
      <c r="B125" s="147"/>
      <c r="C125" s="148" t="s">
        <v>359</v>
      </c>
      <c r="D125" s="149">
        <v>0</v>
      </c>
    </row>
    <row r="126" spans="1:4">
      <c r="A126" s="147"/>
      <c r="B126" s="147"/>
      <c r="C126" s="148" t="s">
        <v>371</v>
      </c>
      <c r="D126" s="149">
        <v>0</v>
      </c>
    </row>
    <row r="127" spans="1:4">
      <c r="A127" s="147"/>
      <c r="B127" s="145" t="s">
        <v>77</v>
      </c>
      <c r="C127" s="143"/>
      <c r="D127" s="146">
        <v>668.95000000000016</v>
      </c>
    </row>
    <row r="128" spans="1:4">
      <c r="A128" s="145" t="s">
        <v>493</v>
      </c>
      <c r="B128" s="143"/>
      <c r="C128" s="143"/>
      <c r="D128" s="146">
        <v>668.95000000000016</v>
      </c>
    </row>
    <row r="129" spans="1:4">
      <c r="A129" s="145" t="s">
        <v>104</v>
      </c>
      <c r="B129" s="145" t="s">
        <v>34</v>
      </c>
      <c r="C129" s="145" t="s">
        <v>117</v>
      </c>
      <c r="D129" s="146">
        <v>66.849999999999994</v>
      </c>
    </row>
    <row r="130" spans="1:4">
      <c r="A130" s="147"/>
      <c r="B130" s="147"/>
      <c r="C130" s="148" t="s">
        <v>259</v>
      </c>
      <c r="D130" s="149">
        <v>66.050000000000011</v>
      </c>
    </row>
    <row r="131" spans="1:4">
      <c r="A131" s="147"/>
      <c r="B131" s="147"/>
      <c r="C131" s="148" t="s">
        <v>204</v>
      </c>
      <c r="D131" s="149">
        <v>63.250000000000007</v>
      </c>
    </row>
    <row r="132" spans="1:4">
      <c r="A132" s="147"/>
      <c r="B132" s="147"/>
      <c r="C132" s="148" t="s">
        <v>152</v>
      </c>
      <c r="D132" s="149">
        <v>56.95</v>
      </c>
    </row>
    <row r="133" spans="1:4">
      <c r="A133" s="147"/>
      <c r="B133" s="147"/>
      <c r="C133" s="148" t="s">
        <v>199</v>
      </c>
      <c r="D133" s="149">
        <v>46.400000000000006</v>
      </c>
    </row>
    <row r="134" spans="1:4">
      <c r="A134" s="147"/>
      <c r="B134" s="147"/>
      <c r="C134" s="148" t="s">
        <v>201</v>
      </c>
      <c r="D134" s="149">
        <v>43.1</v>
      </c>
    </row>
    <row r="135" spans="1:4">
      <c r="A135" s="147"/>
      <c r="B135" s="147"/>
      <c r="C135" s="148" t="s">
        <v>197</v>
      </c>
      <c r="D135" s="149">
        <v>42.75</v>
      </c>
    </row>
    <row r="136" spans="1:4">
      <c r="A136" s="147"/>
      <c r="B136" s="147"/>
      <c r="C136" s="148" t="s">
        <v>203</v>
      </c>
      <c r="D136" s="149">
        <v>42.150000000000006</v>
      </c>
    </row>
    <row r="137" spans="1:4">
      <c r="A137" s="147"/>
      <c r="B137" s="147"/>
      <c r="C137" s="148" t="s">
        <v>200</v>
      </c>
      <c r="D137" s="149">
        <v>31.150000000000002</v>
      </c>
    </row>
    <row r="138" spans="1:4">
      <c r="A138" s="147"/>
      <c r="B138" s="147"/>
      <c r="C138" s="148" t="s">
        <v>195</v>
      </c>
      <c r="D138" s="149">
        <v>29.05</v>
      </c>
    </row>
    <row r="139" spans="1:4">
      <c r="A139" s="147"/>
      <c r="B139" s="147"/>
      <c r="C139" s="148" t="s">
        <v>151</v>
      </c>
      <c r="D139" s="149">
        <v>0</v>
      </c>
    </row>
    <row r="140" spans="1:4">
      <c r="A140" s="147"/>
      <c r="B140" s="147"/>
      <c r="C140" s="148" t="s">
        <v>196</v>
      </c>
      <c r="D140" s="149">
        <v>0</v>
      </c>
    </row>
    <row r="141" spans="1:4">
      <c r="A141" s="147"/>
      <c r="B141" s="147"/>
      <c r="C141" s="148" t="s">
        <v>194</v>
      </c>
      <c r="D141" s="149">
        <v>0</v>
      </c>
    </row>
    <row r="142" spans="1:4">
      <c r="A142" s="147"/>
      <c r="B142" s="147"/>
      <c r="C142" s="148" t="s">
        <v>260</v>
      </c>
      <c r="D142" s="149">
        <v>0</v>
      </c>
    </row>
    <row r="143" spans="1:4">
      <c r="A143" s="147"/>
      <c r="B143" s="147"/>
      <c r="C143" s="148" t="s">
        <v>198</v>
      </c>
      <c r="D143" s="149">
        <v>0</v>
      </c>
    </row>
    <row r="144" spans="1:4">
      <c r="A144" s="147"/>
      <c r="B144" s="147"/>
      <c r="C144" s="148" t="s">
        <v>202</v>
      </c>
      <c r="D144" s="149">
        <v>0</v>
      </c>
    </row>
    <row r="145" spans="1:4">
      <c r="A145" s="147"/>
      <c r="B145" s="145" t="s">
        <v>77</v>
      </c>
      <c r="C145" s="143"/>
      <c r="D145" s="146">
        <v>487.7</v>
      </c>
    </row>
    <row r="146" spans="1:4">
      <c r="A146" s="145" t="s">
        <v>169</v>
      </c>
      <c r="B146" s="143"/>
      <c r="C146" s="143"/>
      <c r="D146" s="146">
        <v>487.7</v>
      </c>
    </row>
    <row r="147" spans="1:4">
      <c r="A147" s="145" t="s">
        <v>408</v>
      </c>
      <c r="B147" s="145" t="s">
        <v>34</v>
      </c>
      <c r="C147" s="145" t="s">
        <v>416</v>
      </c>
      <c r="D147" s="146">
        <v>72.45</v>
      </c>
    </row>
    <row r="148" spans="1:4">
      <c r="A148" s="147"/>
      <c r="B148" s="147"/>
      <c r="C148" s="148" t="s">
        <v>420</v>
      </c>
      <c r="D148" s="149">
        <v>42.2</v>
      </c>
    </row>
    <row r="149" spans="1:4">
      <c r="A149" s="147"/>
      <c r="B149" s="147"/>
      <c r="C149" s="148" t="s">
        <v>418</v>
      </c>
      <c r="D149" s="149">
        <v>41.8</v>
      </c>
    </row>
    <row r="150" spans="1:4">
      <c r="A150" s="147"/>
      <c r="B150" s="147"/>
      <c r="C150" s="148" t="s">
        <v>430</v>
      </c>
      <c r="D150" s="149">
        <v>41.3</v>
      </c>
    </row>
    <row r="151" spans="1:4">
      <c r="A151" s="147"/>
      <c r="B151" s="147"/>
      <c r="C151" s="148" t="s">
        <v>422</v>
      </c>
      <c r="D151" s="149">
        <v>41.050000000000004</v>
      </c>
    </row>
    <row r="152" spans="1:4">
      <c r="A152" s="147"/>
      <c r="B152" s="147"/>
      <c r="C152" s="148" t="s">
        <v>428</v>
      </c>
      <c r="D152" s="149">
        <v>40.949999999999996</v>
      </c>
    </row>
    <row r="153" spans="1:4">
      <c r="A153" s="147"/>
      <c r="B153" s="147"/>
      <c r="C153" s="148" t="s">
        <v>412</v>
      </c>
      <c r="D153" s="149">
        <v>40.1</v>
      </c>
    </row>
    <row r="154" spans="1:4">
      <c r="A154" s="147"/>
      <c r="B154" s="147"/>
      <c r="C154" s="148" t="s">
        <v>426</v>
      </c>
      <c r="D154" s="149">
        <v>37.85</v>
      </c>
    </row>
    <row r="155" spans="1:4">
      <c r="A155" s="147"/>
      <c r="B155" s="147"/>
      <c r="C155" s="148" t="s">
        <v>434</v>
      </c>
      <c r="D155" s="149">
        <v>34.400000000000006</v>
      </c>
    </row>
    <row r="156" spans="1:4">
      <c r="A156" s="147"/>
      <c r="B156" s="147"/>
      <c r="C156" s="148" t="s">
        <v>414</v>
      </c>
      <c r="D156" s="149">
        <v>34</v>
      </c>
    </row>
    <row r="157" spans="1:4">
      <c r="A157" s="147"/>
      <c r="B157" s="147"/>
      <c r="C157" s="148" t="s">
        <v>432</v>
      </c>
      <c r="D157" s="149">
        <v>33.050000000000004</v>
      </c>
    </row>
    <row r="158" spans="1:4">
      <c r="A158" s="147"/>
      <c r="B158" s="147"/>
      <c r="C158" s="148" t="s">
        <v>436</v>
      </c>
      <c r="D158" s="149"/>
    </row>
    <row r="159" spans="1:4">
      <c r="A159" s="147"/>
      <c r="B159" s="147"/>
      <c r="C159" s="148" t="s">
        <v>407</v>
      </c>
      <c r="D159" s="149"/>
    </row>
    <row r="160" spans="1:4">
      <c r="A160" s="147"/>
      <c r="B160" s="147"/>
      <c r="C160" s="148" t="s">
        <v>440</v>
      </c>
      <c r="D160" s="149"/>
    </row>
    <row r="161" spans="1:4">
      <c r="A161" s="147"/>
      <c r="B161" s="147"/>
      <c r="C161" s="148" t="s">
        <v>438</v>
      </c>
      <c r="D161" s="149"/>
    </row>
    <row r="162" spans="1:4">
      <c r="A162" s="147"/>
      <c r="B162" s="147"/>
      <c r="C162" s="148" t="s">
        <v>410</v>
      </c>
      <c r="D162" s="149"/>
    </row>
    <row r="163" spans="1:4">
      <c r="A163" s="147"/>
      <c r="B163" s="147"/>
      <c r="C163" s="148" t="s">
        <v>424</v>
      </c>
      <c r="D163" s="149"/>
    </row>
    <row r="164" spans="1:4">
      <c r="A164" s="147"/>
      <c r="B164" s="145" t="s">
        <v>77</v>
      </c>
      <c r="C164" s="143"/>
      <c r="D164" s="146">
        <v>459.15000000000009</v>
      </c>
    </row>
    <row r="165" spans="1:4">
      <c r="A165" s="145" t="s">
        <v>456</v>
      </c>
      <c r="B165" s="143"/>
      <c r="C165" s="143"/>
      <c r="D165" s="146">
        <v>459.15000000000009</v>
      </c>
    </row>
    <row r="166" spans="1:4">
      <c r="A166" s="145" t="s">
        <v>166</v>
      </c>
      <c r="B166" s="145" t="s">
        <v>34</v>
      </c>
      <c r="C166" s="145" t="s">
        <v>118</v>
      </c>
      <c r="D166" s="146">
        <v>42.349999999999994</v>
      </c>
    </row>
    <row r="167" spans="1:4">
      <c r="A167" s="147"/>
      <c r="B167" s="147"/>
      <c r="C167" s="148" t="s">
        <v>165</v>
      </c>
      <c r="D167" s="149">
        <v>41.7</v>
      </c>
    </row>
    <row r="168" spans="1:4">
      <c r="A168" s="147"/>
      <c r="B168" s="147"/>
      <c r="C168" s="148" t="s">
        <v>172</v>
      </c>
      <c r="D168" s="149">
        <v>39.6</v>
      </c>
    </row>
    <row r="169" spans="1:4">
      <c r="A169" s="147"/>
      <c r="B169" s="147"/>
      <c r="C169" s="148" t="s">
        <v>167</v>
      </c>
      <c r="D169" s="149">
        <v>37.950000000000003</v>
      </c>
    </row>
    <row r="170" spans="1:4">
      <c r="A170" s="147"/>
      <c r="B170" s="147"/>
      <c r="C170" s="148" t="s">
        <v>173</v>
      </c>
      <c r="D170" s="149">
        <v>37.049999999999997</v>
      </c>
    </row>
    <row r="171" spans="1:4">
      <c r="A171" s="147"/>
      <c r="B171" s="147"/>
      <c r="C171" s="148" t="s">
        <v>174</v>
      </c>
      <c r="D171" s="149">
        <v>0</v>
      </c>
    </row>
    <row r="172" spans="1:4">
      <c r="A172" s="147"/>
      <c r="B172" s="147"/>
      <c r="C172" s="148" t="s">
        <v>120</v>
      </c>
      <c r="D172" s="149">
        <v>0</v>
      </c>
    </row>
    <row r="173" spans="1:4">
      <c r="A173" s="147"/>
      <c r="B173" s="147"/>
      <c r="C173" s="148" t="s">
        <v>176</v>
      </c>
      <c r="D173" s="149">
        <v>0</v>
      </c>
    </row>
    <row r="174" spans="1:4">
      <c r="A174" s="147"/>
      <c r="B174" s="147"/>
      <c r="C174" s="148" t="s">
        <v>175</v>
      </c>
      <c r="D174" s="149">
        <v>0</v>
      </c>
    </row>
    <row r="175" spans="1:4">
      <c r="A175" s="147"/>
      <c r="B175" s="147"/>
      <c r="C175" s="148" t="s">
        <v>171</v>
      </c>
      <c r="D175" s="149">
        <v>0</v>
      </c>
    </row>
    <row r="176" spans="1:4">
      <c r="A176" s="147"/>
      <c r="B176" s="147"/>
      <c r="C176" s="148" t="s">
        <v>88</v>
      </c>
      <c r="D176" s="149">
        <v>0</v>
      </c>
    </row>
    <row r="177" spans="1:4">
      <c r="A177" s="147"/>
      <c r="B177" s="147"/>
      <c r="C177" s="148" t="s">
        <v>170</v>
      </c>
      <c r="D177" s="149">
        <v>0</v>
      </c>
    </row>
    <row r="178" spans="1:4">
      <c r="A178" s="147"/>
      <c r="B178" s="145" t="s">
        <v>77</v>
      </c>
      <c r="C178" s="143"/>
      <c r="D178" s="146">
        <v>198.64999999999998</v>
      </c>
    </row>
    <row r="179" spans="1:4">
      <c r="A179" s="145" t="s">
        <v>211</v>
      </c>
      <c r="B179" s="143"/>
      <c r="C179" s="143"/>
      <c r="D179" s="146">
        <v>198.64999999999998</v>
      </c>
    </row>
    <row r="180" spans="1:4">
      <c r="A180" s="145" t="s">
        <v>292</v>
      </c>
      <c r="B180" s="145" t="s">
        <v>34</v>
      </c>
      <c r="C180" s="145" t="s">
        <v>149</v>
      </c>
      <c r="D180" s="146">
        <v>64.2</v>
      </c>
    </row>
    <row r="181" spans="1:4">
      <c r="A181" s="147"/>
      <c r="B181" s="147"/>
      <c r="C181" s="148" t="s">
        <v>156</v>
      </c>
      <c r="D181" s="149">
        <v>61.5</v>
      </c>
    </row>
    <row r="182" spans="1:4">
      <c r="A182" s="147"/>
      <c r="B182" s="147"/>
      <c r="C182" s="148" t="s">
        <v>150</v>
      </c>
      <c r="D182" s="149">
        <v>44.35</v>
      </c>
    </row>
    <row r="183" spans="1:4">
      <c r="A183" s="147"/>
      <c r="B183" s="147"/>
      <c r="C183" s="148" t="s">
        <v>297</v>
      </c>
      <c r="D183" s="149">
        <v>0</v>
      </c>
    </row>
    <row r="184" spans="1:4">
      <c r="A184" s="147"/>
      <c r="B184" s="147"/>
      <c r="C184" s="148" t="s">
        <v>154</v>
      </c>
      <c r="D184" s="149">
        <v>0</v>
      </c>
    </row>
    <row r="185" spans="1:4">
      <c r="A185" s="147"/>
      <c r="B185" s="145" t="s">
        <v>77</v>
      </c>
      <c r="C185" s="143"/>
      <c r="D185" s="146">
        <v>170.05</v>
      </c>
    </row>
    <row r="186" spans="1:4">
      <c r="A186" s="145" t="s">
        <v>455</v>
      </c>
      <c r="B186" s="143"/>
      <c r="C186" s="143"/>
      <c r="D186" s="146">
        <v>170.05</v>
      </c>
    </row>
    <row r="187" spans="1:4">
      <c r="A187" s="145" t="s">
        <v>480</v>
      </c>
      <c r="B187" s="145" t="s">
        <v>34</v>
      </c>
      <c r="C187" s="145" t="s">
        <v>478</v>
      </c>
      <c r="D187" s="146">
        <v>61.100000000000009</v>
      </c>
    </row>
    <row r="188" spans="1:4">
      <c r="A188" s="147"/>
      <c r="B188" s="147"/>
      <c r="C188" s="148" t="s">
        <v>119</v>
      </c>
      <c r="D188" s="149">
        <v>60.4</v>
      </c>
    </row>
    <row r="189" spans="1:4">
      <c r="A189" s="147"/>
      <c r="B189" s="147"/>
      <c r="C189" s="148" t="s">
        <v>462</v>
      </c>
      <c r="D189" s="149">
        <v>36.450000000000003</v>
      </c>
    </row>
    <row r="190" spans="1:4">
      <c r="A190" s="147"/>
      <c r="B190" s="147"/>
      <c r="C190" s="148" t="s">
        <v>475</v>
      </c>
      <c r="D190" s="149">
        <v>0</v>
      </c>
    </row>
    <row r="191" spans="1:4">
      <c r="A191" s="147"/>
      <c r="B191" s="147"/>
      <c r="C191" s="148" t="s">
        <v>479</v>
      </c>
      <c r="D191" s="149">
        <v>0</v>
      </c>
    </row>
    <row r="192" spans="1:4">
      <c r="A192" s="147"/>
      <c r="B192" s="145" t="s">
        <v>77</v>
      </c>
      <c r="C192" s="143"/>
      <c r="D192" s="146">
        <v>157.94999999999999</v>
      </c>
    </row>
    <row r="193" spans="1:4">
      <c r="A193" s="145" t="s">
        <v>494</v>
      </c>
      <c r="B193" s="143"/>
      <c r="C193" s="143"/>
      <c r="D193" s="146">
        <v>157.94999999999999</v>
      </c>
    </row>
    <row r="194" spans="1:4">
      <c r="A194" s="145" t="s">
        <v>381</v>
      </c>
      <c r="B194" s="145" t="s">
        <v>34</v>
      </c>
      <c r="C194" s="145" t="s">
        <v>397</v>
      </c>
      <c r="D194" s="146"/>
    </row>
    <row r="195" spans="1:4">
      <c r="A195" s="147"/>
      <c r="B195" s="147"/>
      <c r="C195" s="148" t="s">
        <v>405</v>
      </c>
      <c r="D195" s="149">
        <v>0</v>
      </c>
    </row>
    <row r="196" spans="1:4">
      <c r="A196" s="147"/>
      <c r="B196" s="147"/>
      <c r="C196" s="148" t="s">
        <v>401</v>
      </c>
      <c r="D196" s="149">
        <v>0</v>
      </c>
    </row>
    <row r="197" spans="1:4">
      <c r="A197" s="147"/>
      <c r="B197" s="147"/>
      <c r="C197" s="148" t="s">
        <v>385</v>
      </c>
      <c r="D197" s="149"/>
    </row>
    <row r="198" spans="1:4">
      <c r="A198" s="147"/>
      <c r="B198" s="147"/>
      <c r="C198" s="148" t="s">
        <v>395</v>
      </c>
      <c r="D198" s="149"/>
    </row>
    <row r="199" spans="1:4">
      <c r="A199" s="147"/>
      <c r="B199" s="147"/>
      <c r="C199" s="148" t="s">
        <v>387</v>
      </c>
      <c r="D199" s="149"/>
    </row>
    <row r="200" spans="1:4">
      <c r="A200" s="147"/>
      <c r="B200" s="147"/>
      <c r="C200" s="148" t="s">
        <v>399</v>
      </c>
      <c r="D200" s="149"/>
    </row>
    <row r="201" spans="1:4">
      <c r="A201" s="147"/>
      <c r="B201" s="147"/>
      <c r="C201" s="148" t="s">
        <v>389</v>
      </c>
      <c r="D201" s="149"/>
    </row>
    <row r="202" spans="1:4">
      <c r="A202" s="147"/>
      <c r="B202" s="147"/>
      <c r="C202" s="148" t="s">
        <v>403</v>
      </c>
      <c r="D202" s="149">
        <v>0</v>
      </c>
    </row>
    <row r="203" spans="1:4">
      <c r="A203" s="147"/>
      <c r="B203" s="147"/>
      <c r="C203" s="148" t="s">
        <v>391</v>
      </c>
      <c r="D203" s="149"/>
    </row>
    <row r="204" spans="1:4">
      <c r="A204" s="147"/>
      <c r="B204" s="147"/>
      <c r="C204" s="148" t="s">
        <v>383</v>
      </c>
      <c r="D204" s="149">
        <v>0</v>
      </c>
    </row>
    <row r="205" spans="1:4">
      <c r="A205" s="147"/>
      <c r="B205" s="147"/>
      <c r="C205" s="148" t="s">
        <v>393</v>
      </c>
      <c r="D205" s="149"/>
    </row>
    <row r="206" spans="1:4">
      <c r="A206" s="147"/>
      <c r="B206" s="145" t="s">
        <v>77</v>
      </c>
      <c r="C206" s="143"/>
      <c r="D206" s="146">
        <v>0</v>
      </c>
    </row>
    <row r="207" spans="1:4">
      <c r="A207" s="145" t="s">
        <v>457</v>
      </c>
      <c r="B207" s="143"/>
      <c r="C207" s="143"/>
      <c r="D207" s="146">
        <v>0</v>
      </c>
    </row>
    <row r="208" spans="1:4">
      <c r="A208" s="145" t="s">
        <v>94</v>
      </c>
      <c r="B208" s="145" t="s">
        <v>94</v>
      </c>
      <c r="C208" s="145" t="s">
        <v>94</v>
      </c>
      <c r="D208" s="146">
        <v>0</v>
      </c>
    </row>
    <row r="209" spans="1:4">
      <c r="A209" s="147"/>
      <c r="B209" s="145" t="s">
        <v>116</v>
      </c>
      <c r="C209" s="143"/>
      <c r="D209" s="146">
        <v>0</v>
      </c>
    </row>
    <row r="210" spans="1:4">
      <c r="A210" s="145" t="s">
        <v>116</v>
      </c>
      <c r="B210" s="143"/>
      <c r="C210" s="143"/>
      <c r="D210" s="146">
        <v>0</v>
      </c>
    </row>
    <row r="211" spans="1:4">
      <c r="A211" s="150" t="s">
        <v>111</v>
      </c>
      <c r="B211" s="151"/>
      <c r="C211" s="151"/>
      <c r="D211" s="152">
        <v>7656.2</v>
      </c>
    </row>
  </sheetData>
  <phoneticPr fontId="0" type="noConversion"/>
  <pageMargins left="0.78740157499999996" right="0.78740157499999996" top="0.984251969" bottom="0.984251969" header="0.4921259845" footer="0.4921259845"/>
  <pageSetup paperSize="9" orientation="portrait"/>
  <headerFooter alignWithMargins="0"/>
  <rowBreaks count="1" manualBreakCount="1">
    <brk id="33"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AJ29"/>
  <sheetViews>
    <sheetView topLeftCell="A15" zoomScale="85" zoomScaleNormal="85" zoomScalePageLayoutView="70" workbookViewId="0">
      <selection activeCell="J16" sqref="J16"/>
    </sheetView>
  </sheetViews>
  <sheetFormatPr baseColWidth="10" defaultColWidth="22.625" defaultRowHeight="15.75"/>
  <cols>
    <col min="1" max="1" width="22.625" customWidth="1"/>
    <col min="2" max="2" width="12" customWidth="1"/>
    <col min="3" max="3" width="2.375" customWidth="1"/>
    <col min="4" max="4" width="22.625" customWidth="1"/>
    <col min="5" max="5" width="8.625" customWidth="1"/>
    <col min="6" max="6" width="2.375" customWidth="1"/>
    <col min="7" max="7" width="25.625" customWidth="1"/>
    <col min="8" max="8" width="8.625" customWidth="1"/>
    <col min="9" max="9" width="2.625" customWidth="1"/>
    <col min="10" max="10" width="22.625" customWidth="1"/>
    <col min="11" max="11" width="7.75" customWidth="1"/>
    <col min="12" max="23" width="4.625" customWidth="1"/>
  </cols>
  <sheetData>
    <row r="1" spans="1:36" s="15" customFormat="1" ht="31.5" customHeight="1">
      <c r="A1" s="253" t="s">
        <v>29</v>
      </c>
      <c r="B1" s="253"/>
      <c r="C1" s="253"/>
      <c r="D1" s="253"/>
      <c r="E1" s="253"/>
      <c r="F1" s="253"/>
      <c r="G1" s="253"/>
      <c r="H1" s="253"/>
      <c r="I1" s="253"/>
      <c r="J1" s="253"/>
      <c r="K1" s="253"/>
      <c r="L1"/>
      <c r="M1"/>
      <c r="N1"/>
      <c r="O1"/>
      <c r="P1"/>
      <c r="Q1"/>
      <c r="R1"/>
      <c r="S1"/>
      <c r="T1"/>
      <c r="U1"/>
      <c r="V1"/>
      <c r="W1"/>
      <c r="X1"/>
      <c r="Y1"/>
      <c r="Z1"/>
      <c r="AA1"/>
      <c r="AB1"/>
      <c r="AC1"/>
      <c r="AD1"/>
      <c r="AE1"/>
      <c r="AF1"/>
      <c r="AG1"/>
      <c r="AH1"/>
      <c r="AI1"/>
      <c r="AJ1"/>
    </row>
    <row r="2" spans="1:36" s="19" customFormat="1" ht="31.5" customHeight="1">
      <c r="A2" s="261" t="s">
        <v>109</v>
      </c>
      <c r="B2" s="259"/>
      <c r="C2" s="61"/>
      <c r="D2" s="261" t="s">
        <v>39</v>
      </c>
      <c r="E2" s="259"/>
      <c r="F2" s="61"/>
      <c r="G2" s="258" t="s">
        <v>96</v>
      </c>
      <c r="H2" s="259"/>
      <c r="I2" s="226"/>
      <c r="J2" s="258" t="s">
        <v>495</v>
      </c>
      <c r="K2" s="259"/>
      <c r="L2"/>
      <c r="M2"/>
      <c r="N2"/>
      <c r="O2"/>
      <c r="P2"/>
      <c r="Q2"/>
      <c r="R2"/>
      <c r="S2"/>
      <c r="T2"/>
      <c r="U2"/>
      <c r="V2"/>
      <c r="W2"/>
      <c r="X2"/>
      <c r="Y2"/>
      <c r="Z2"/>
      <c r="AA2"/>
      <c r="AB2"/>
      <c r="AC2"/>
      <c r="AD2"/>
      <c r="AE2"/>
      <c r="AF2"/>
      <c r="AG2"/>
    </row>
    <row r="3" spans="1:36">
      <c r="A3" s="16" t="s">
        <v>26</v>
      </c>
      <c r="B3" s="16" t="s">
        <v>25</v>
      </c>
      <c r="C3" s="62"/>
      <c r="D3" s="16" t="s">
        <v>26</v>
      </c>
      <c r="E3" s="16" t="s">
        <v>25</v>
      </c>
      <c r="F3" s="62"/>
      <c r="G3" s="16" t="s">
        <v>26</v>
      </c>
      <c r="H3" s="16" t="s">
        <v>25</v>
      </c>
      <c r="I3" s="224"/>
      <c r="J3" s="225" t="s">
        <v>26</v>
      </c>
      <c r="K3" s="225" t="s">
        <v>25</v>
      </c>
    </row>
    <row r="4" spans="1:36">
      <c r="A4" s="128" t="s">
        <v>58</v>
      </c>
      <c r="B4" s="103">
        <v>78.5</v>
      </c>
      <c r="C4" s="63"/>
      <c r="D4" s="128" t="s">
        <v>117</v>
      </c>
      <c r="E4" s="103">
        <v>66.849999999999994</v>
      </c>
      <c r="F4" s="63"/>
      <c r="G4" s="132" t="s">
        <v>107</v>
      </c>
      <c r="H4" s="103">
        <v>75.149999999999991</v>
      </c>
      <c r="I4" s="224"/>
      <c r="J4" s="128" t="s">
        <v>416</v>
      </c>
      <c r="K4" s="103">
        <v>72.45</v>
      </c>
    </row>
    <row r="5" spans="1:36">
      <c r="A5" s="128" t="s">
        <v>369</v>
      </c>
      <c r="B5" s="103">
        <v>77.850000000000009</v>
      </c>
      <c r="C5" s="63"/>
      <c r="D5" s="128" t="s">
        <v>259</v>
      </c>
      <c r="E5" s="103">
        <v>66.050000000000011</v>
      </c>
      <c r="F5" s="63"/>
      <c r="G5" s="137" t="s">
        <v>87</v>
      </c>
      <c r="H5" s="103">
        <v>73.7</v>
      </c>
      <c r="I5" s="224"/>
      <c r="J5" s="128" t="s">
        <v>420</v>
      </c>
      <c r="K5" s="103">
        <v>54.860000000000007</v>
      </c>
    </row>
    <row r="6" spans="1:36">
      <c r="A6" s="128" t="s">
        <v>362</v>
      </c>
      <c r="B6" s="103">
        <v>72.150000000000006</v>
      </c>
      <c r="C6" s="63"/>
      <c r="D6" s="137" t="s">
        <v>204</v>
      </c>
      <c r="E6" s="103">
        <v>63.250000000000007</v>
      </c>
      <c r="F6" s="63"/>
      <c r="G6" s="137" t="s">
        <v>106</v>
      </c>
      <c r="H6" s="103">
        <v>71.849999999999994</v>
      </c>
      <c r="I6" s="224"/>
      <c r="J6" s="128" t="s">
        <v>418</v>
      </c>
      <c r="K6" s="103">
        <v>54.339999999999996</v>
      </c>
    </row>
    <row r="7" spans="1:36">
      <c r="A7" s="128" t="s">
        <v>367</v>
      </c>
      <c r="B7" s="103">
        <v>70.649999999999991</v>
      </c>
      <c r="C7" s="63"/>
      <c r="D7" s="137" t="s">
        <v>152</v>
      </c>
      <c r="E7" s="103">
        <v>56.95</v>
      </c>
      <c r="F7" s="63"/>
      <c r="G7" s="137" t="s">
        <v>105</v>
      </c>
      <c r="H7" s="103">
        <v>71.650000000000006</v>
      </c>
      <c r="I7" s="224"/>
      <c r="J7" s="128" t="s">
        <v>430</v>
      </c>
      <c r="K7" s="103">
        <v>53.69</v>
      </c>
    </row>
    <row r="8" spans="1:36">
      <c r="A8" s="128" t="s">
        <v>168</v>
      </c>
      <c r="B8" s="103">
        <v>69.150000000000006</v>
      </c>
      <c r="C8" s="63"/>
      <c r="D8" s="128" t="s">
        <v>199</v>
      </c>
      <c r="E8" s="103">
        <v>46.400000000000006</v>
      </c>
      <c r="F8" s="63"/>
      <c r="G8" s="128" t="s">
        <v>277</v>
      </c>
      <c r="H8" s="103">
        <v>71.5</v>
      </c>
      <c r="I8" s="224"/>
      <c r="J8" s="128" t="s">
        <v>422</v>
      </c>
      <c r="K8" s="103">
        <v>53.365000000000009</v>
      </c>
    </row>
    <row r="9" spans="1:36">
      <c r="A9" s="128" t="s">
        <v>377</v>
      </c>
      <c r="B9" s="7">
        <v>67.900000000000006</v>
      </c>
      <c r="C9" s="63"/>
      <c r="D9" s="128" t="s">
        <v>201</v>
      </c>
      <c r="E9" s="103">
        <v>56.03</v>
      </c>
      <c r="F9" s="63"/>
      <c r="G9" s="130" t="s">
        <v>121</v>
      </c>
      <c r="H9" s="103">
        <v>71.400000000000006</v>
      </c>
      <c r="I9" s="224"/>
      <c r="J9" s="227" t="s">
        <v>428</v>
      </c>
      <c r="K9" s="103">
        <v>53.234999999999999</v>
      </c>
    </row>
    <row r="10" spans="1:36">
      <c r="A10" s="17"/>
      <c r="B10" s="18">
        <f>SUM(B4:B9)</f>
        <v>436.20000000000005</v>
      </c>
      <c r="C10" s="64"/>
      <c r="D10" s="17"/>
      <c r="E10" s="18">
        <f>SUM(E4:E9)</f>
        <v>355.53</v>
      </c>
      <c r="F10" s="64"/>
      <c r="G10" s="17"/>
      <c r="H10" s="18">
        <f>SUM(H4:H9)</f>
        <v>435.25</v>
      </c>
      <c r="I10" s="224"/>
      <c r="J10" s="161"/>
      <c r="K10" s="252">
        <f>SUM(K4:K9)</f>
        <v>341.94000000000005</v>
      </c>
    </row>
    <row r="12" spans="1:36" s="19" customFormat="1" ht="31.5" customHeight="1">
      <c r="A12" s="261" t="s">
        <v>110</v>
      </c>
      <c r="B12" s="259"/>
      <c r="C12" s="61"/>
      <c r="D12" s="262" t="s">
        <v>498</v>
      </c>
      <c r="E12" s="259"/>
      <c r="F12" s="61"/>
      <c r="G12" s="258" t="s">
        <v>155</v>
      </c>
      <c r="H12" s="259"/>
      <c r="I12"/>
      <c r="J12"/>
      <c r="K12"/>
      <c r="L12"/>
      <c r="M12"/>
      <c r="N12"/>
      <c r="O12"/>
      <c r="P12"/>
      <c r="Q12"/>
      <c r="R12"/>
      <c r="S12"/>
      <c r="T12"/>
      <c r="U12"/>
      <c r="V12"/>
      <c r="W12"/>
      <c r="X12"/>
      <c r="Y12"/>
      <c r="Z12"/>
      <c r="AA12"/>
      <c r="AB12"/>
      <c r="AC12"/>
      <c r="AD12"/>
      <c r="AE12"/>
      <c r="AF12"/>
      <c r="AG12"/>
      <c r="AH12"/>
      <c r="AI12"/>
      <c r="AJ12"/>
    </row>
    <row r="13" spans="1:36">
      <c r="A13" s="16" t="s">
        <v>26</v>
      </c>
      <c r="B13" s="16" t="s">
        <v>25</v>
      </c>
      <c r="C13" s="62"/>
      <c r="D13" s="16" t="s">
        <v>26</v>
      </c>
      <c r="E13" s="16" t="s">
        <v>25</v>
      </c>
      <c r="F13" s="62"/>
      <c r="G13" s="16" t="s">
        <v>26</v>
      </c>
      <c r="H13" s="16" t="s">
        <v>25</v>
      </c>
    </row>
    <row r="14" spans="1:36">
      <c r="A14" s="130" t="s">
        <v>149</v>
      </c>
      <c r="B14" s="103">
        <v>64.2</v>
      </c>
      <c r="C14" s="63"/>
      <c r="D14" s="128" t="s">
        <v>118</v>
      </c>
      <c r="E14" s="103">
        <v>55.054999999999993</v>
      </c>
      <c r="F14" s="63"/>
      <c r="G14" s="128" t="s">
        <v>478</v>
      </c>
      <c r="H14" s="103">
        <v>61.100000000000009</v>
      </c>
    </row>
    <row r="15" spans="1:36">
      <c r="A15" s="128" t="s">
        <v>156</v>
      </c>
      <c r="B15" s="103">
        <v>61.5</v>
      </c>
      <c r="C15" s="63"/>
      <c r="D15" s="128" t="s">
        <v>165</v>
      </c>
      <c r="E15" s="103">
        <v>54.210000000000008</v>
      </c>
      <c r="F15" s="63"/>
      <c r="G15" s="128" t="s">
        <v>119</v>
      </c>
      <c r="H15" s="7">
        <v>60.4</v>
      </c>
    </row>
    <row r="16" spans="1:36">
      <c r="A16" s="137" t="s">
        <v>150</v>
      </c>
      <c r="B16" s="103">
        <v>57.655000000000001</v>
      </c>
      <c r="C16" s="63"/>
      <c r="D16" s="128" t="s">
        <v>172</v>
      </c>
      <c r="E16" s="103">
        <v>51.480000000000004</v>
      </c>
      <c r="F16" s="63"/>
      <c r="G16" s="128" t="s">
        <v>462</v>
      </c>
      <c r="H16" s="103">
        <v>47.385000000000005</v>
      </c>
    </row>
    <row r="17" spans="1:8">
      <c r="A17" s="247"/>
      <c r="B17" s="103"/>
      <c r="C17" s="63"/>
      <c r="D17" s="128" t="s">
        <v>167</v>
      </c>
      <c r="E17" s="103">
        <v>49.335000000000008</v>
      </c>
      <c r="F17" s="63"/>
      <c r="G17" s="6"/>
      <c r="H17" s="77"/>
    </row>
    <row r="18" spans="1:8">
      <c r="A18" s="248"/>
      <c r="B18" s="103"/>
      <c r="C18" s="63"/>
      <c r="D18" s="128" t="s">
        <v>173</v>
      </c>
      <c r="E18" s="103">
        <v>48.164999999999999</v>
      </c>
      <c r="F18" s="63"/>
      <c r="G18" s="6"/>
      <c r="H18" s="77"/>
    </row>
    <row r="19" spans="1:8">
      <c r="A19" s="249"/>
      <c r="B19" s="103"/>
      <c r="C19" s="63"/>
      <c r="D19" s="6"/>
      <c r="E19" s="77"/>
      <c r="F19" s="63"/>
      <c r="G19" s="6"/>
      <c r="H19" s="77"/>
    </row>
    <row r="20" spans="1:8">
      <c r="A20" s="17"/>
      <c r="B20" s="18">
        <f>SUM(B14:B19)</f>
        <v>183.35500000000002</v>
      </c>
      <c r="C20" s="64"/>
      <c r="D20" s="17"/>
      <c r="E20" s="18">
        <f>SUM(E14:E19)</f>
        <v>258.245</v>
      </c>
      <c r="F20" s="64"/>
      <c r="G20" s="17"/>
      <c r="H20" s="18">
        <f>SUM(H14:H19)</f>
        <v>168.88499999999999</v>
      </c>
    </row>
    <row r="22" spans="1:8" ht="19.5">
      <c r="A22" s="260" t="s">
        <v>30</v>
      </c>
      <c r="B22" s="260"/>
      <c r="C22" s="260"/>
      <c r="D22" s="260"/>
      <c r="E22" s="260"/>
      <c r="F22" s="260"/>
      <c r="G22" s="260"/>
      <c r="H22" s="260"/>
    </row>
    <row r="23" spans="1:8" ht="20.25">
      <c r="B23" s="22">
        <v>1</v>
      </c>
      <c r="C23" s="257" t="str">
        <f>A2</f>
        <v>Légion viennoise</v>
      </c>
      <c r="D23" s="257"/>
      <c r="E23" s="257"/>
      <c r="F23" s="257"/>
      <c r="G23" s="250">
        <f>B10</f>
        <v>436.20000000000005</v>
      </c>
      <c r="H23" s="23"/>
    </row>
    <row r="24" spans="1:8" ht="20.25">
      <c r="B24" s="22">
        <v>2</v>
      </c>
      <c r="C24" s="257" t="str">
        <f>G2</f>
        <v>Etoile de Voiron</v>
      </c>
      <c r="D24" s="257"/>
      <c r="E24" s="257"/>
      <c r="F24" s="257"/>
      <c r="G24" s="251">
        <f>H10</f>
        <v>435.25</v>
      </c>
      <c r="H24" s="23"/>
    </row>
    <row r="25" spans="1:8" ht="20.25">
      <c r="B25" s="22">
        <v>3</v>
      </c>
      <c r="C25" s="257" t="str">
        <f>D2</f>
        <v>Avenir de Romans</v>
      </c>
      <c r="D25" s="257"/>
      <c r="E25" s="257"/>
      <c r="F25" s="257"/>
      <c r="G25" s="251">
        <f>E10</f>
        <v>355.53</v>
      </c>
      <c r="H25" s="23"/>
    </row>
    <row r="26" spans="1:8" ht="20.25">
      <c r="B26" s="22">
        <v>4</v>
      </c>
      <c r="C26" s="257" t="str">
        <f>J2</f>
        <v>Union Gymnique de Montélimar</v>
      </c>
      <c r="D26" s="257"/>
      <c r="E26" s="257"/>
      <c r="F26" s="257"/>
      <c r="G26" s="250">
        <f>K10</f>
        <v>341.94000000000005</v>
      </c>
      <c r="H26" s="23"/>
    </row>
    <row r="27" spans="1:8" ht="20.25">
      <c r="B27" s="22">
        <v>5</v>
      </c>
      <c r="C27" s="257" t="str">
        <f>D12</f>
        <v>La Cartusienne 
de Saint Laurent du Pont</v>
      </c>
      <c r="D27" s="257"/>
      <c r="E27" s="257"/>
      <c r="F27" s="257"/>
      <c r="G27" s="250">
        <f>E20</f>
        <v>258.245</v>
      </c>
    </row>
    <row r="28" spans="1:8" ht="20.25">
      <c r="B28" s="22">
        <v>6</v>
      </c>
      <c r="C28" s="257" t="str">
        <f>A12</f>
        <v>Gym club Montalieu</v>
      </c>
      <c r="D28" s="257"/>
      <c r="E28" s="257"/>
      <c r="F28" s="257"/>
      <c r="G28" s="250">
        <f>B20</f>
        <v>183.35500000000002</v>
      </c>
    </row>
    <row r="29" spans="1:8" ht="20.25">
      <c r="B29" s="22">
        <v>7</v>
      </c>
      <c r="C29" s="257" t="str">
        <f>G12</f>
        <v>Chartreuse Gym</v>
      </c>
      <c r="D29" s="257"/>
      <c r="E29" s="257"/>
      <c r="F29" s="257"/>
      <c r="G29" s="250">
        <f>H20</f>
        <v>168.88499999999999</v>
      </c>
    </row>
  </sheetData>
  <mergeCells count="16">
    <mergeCell ref="C29:F29"/>
    <mergeCell ref="J2:K2"/>
    <mergeCell ref="A1:K1"/>
    <mergeCell ref="C23:F23"/>
    <mergeCell ref="C24:F24"/>
    <mergeCell ref="C25:F25"/>
    <mergeCell ref="C26:F26"/>
    <mergeCell ref="C27:F27"/>
    <mergeCell ref="C28:F28"/>
    <mergeCell ref="A22:H22"/>
    <mergeCell ref="A12:B12"/>
    <mergeCell ref="D12:E12"/>
    <mergeCell ref="A2:B2"/>
    <mergeCell ref="D2:E2"/>
    <mergeCell ref="G2:H2"/>
    <mergeCell ref="G12:H12"/>
  </mergeCells>
  <phoneticPr fontId="0" type="noConversion"/>
  <printOptions horizontalCentered="1"/>
  <pageMargins left="0.31496062992125984" right="0.59055118110236227" top="0.98425196850393704" bottom="0.51181102362204722" header="0.23622047244094491" footer="0.23622047244094491"/>
  <pageSetup paperSize="9" scale="90"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&amp;A&amp;C&amp;8&amp;P /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3:C196"/>
  <sheetViews>
    <sheetView topLeftCell="A121" workbookViewId="0">
      <selection activeCell="A24" sqref="A24"/>
    </sheetView>
  </sheetViews>
  <sheetFormatPr baseColWidth="10" defaultRowHeight="15.75"/>
  <cols>
    <col min="1" max="1" width="29.375" bestFit="1" customWidth="1"/>
    <col min="2" max="2" width="27.125" bestFit="1" customWidth="1"/>
    <col min="3" max="3" width="8.875" bestFit="1" customWidth="1"/>
    <col min="4" max="158" width="12.625" bestFit="1" customWidth="1"/>
    <col min="159" max="159" width="4.625" bestFit="1" customWidth="1"/>
  </cols>
  <sheetData>
    <row r="3" spans="1:3">
      <c r="A3" s="30" t="s">
        <v>78</v>
      </c>
      <c r="B3" s="28"/>
      <c r="C3" s="34"/>
    </row>
    <row r="4" spans="1:3">
      <c r="A4" s="30" t="s">
        <v>0</v>
      </c>
      <c r="B4" s="30" t="s">
        <v>1</v>
      </c>
      <c r="C4" s="34" t="s">
        <v>25</v>
      </c>
    </row>
    <row r="5" spans="1:3">
      <c r="A5" s="27" t="s">
        <v>104</v>
      </c>
      <c r="B5" s="27" t="s">
        <v>117</v>
      </c>
      <c r="C5" s="37">
        <v>66.849999999999994</v>
      </c>
    </row>
    <row r="6" spans="1:3">
      <c r="A6" s="60"/>
      <c r="B6" s="31" t="s">
        <v>198</v>
      </c>
      <c r="C6" s="40">
        <v>0</v>
      </c>
    </row>
    <row r="7" spans="1:3">
      <c r="A7" s="60"/>
      <c r="B7" s="31" t="s">
        <v>194</v>
      </c>
      <c r="C7" s="40">
        <v>0</v>
      </c>
    </row>
    <row r="8" spans="1:3">
      <c r="A8" s="60"/>
      <c r="B8" s="31" t="s">
        <v>195</v>
      </c>
      <c r="C8" s="40">
        <v>37.765000000000001</v>
      </c>
    </row>
    <row r="9" spans="1:3">
      <c r="A9" s="60"/>
      <c r="B9" s="31" t="s">
        <v>196</v>
      </c>
      <c r="C9" s="40">
        <v>0</v>
      </c>
    </row>
    <row r="10" spans="1:3">
      <c r="A10" s="60"/>
      <c r="B10" s="31" t="s">
        <v>151</v>
      </c>
      <c r="C10" s="40">
        <v>0</v>
      </c>
    </row>
    <row r="11" spans="1:3">
      <c r="A11" s="60"/>
      <c r="B11" s="31" t="s">
        <v>197</v>
      </c>
      <c r="C11" s="40">
        <v>55.575000000000003</v>
      </c>
    </row>
    <row r="12" spans="1:3">
      <c r="A12" s="60"/>
      <c r="B12" s="31" t="s">
        <v>199</v>
      </c>
      <c r="C12" s="40">
        <v>46.400000000000006</v>
      </c>
    </row>
    <row r="13" spans="1:3">
      <c r="A13" s="60"/>
      <c r="B13" s="31" t="s">
        <v>200</v>
      </c>
      <c r="C13" s="40">
        <v>40.495000000000005</v>
      </c>
    </row>
    <row r="14" spans="1:3">
      <c r="A14" s="60"/>
      <c r="B14" s="31" t="s">
        <v>152</v>
      </c>
      <c r="C14" s="40">
        <v>56.95</v>
      </c>
    </row>
    <row r="15" spans="1:3">
      <c r="A15" s="60"/>
      <c r="B15" s="31" t="s">
        <v>201</v>
      </c>
      <c r="C15" s="40">
        <v>56.03</v>
      </c>
    </row>
    <row r="16" spans="1:3">
      <c r="A16" s="60"/>
      <c r="B16" s="31" t="s">
        <v>202</v>
      </c>
      <c r="C16" s="40">
        <v>0</v>
      </c>
    </row>
    <row r="17" spans="1:3">
      <c r="A17" s="60"/>
      <c r="B17" s="31" t="s">
        <v>203</v>
      </c>
      <c r="C17" s="40">
        <v>54.795000000000009</v>
      </c>
    </row>
    <row r="18" spans="1:3">
      <c r="A18" s="60"/>
      <c r="B18" s="31" t="s">
        <v>204</v>
      </c>
      <c r="C18" s="40">
        <v>63.250000000000007</v>
      </c>
    </row>
    <row r="19" spans="1:3">
      <c r="A19" s="60"/>
      <c r="B19" s="31" t="s">
        <v>260</v>
      </c>
      <c r="C19" s="40">
        <v>0</v>
      </c>
    </row>
    <row r="20" spans="1:3">
      <c r="A20" s="60"/>
      <c r="B20" s="31" t="s">
        <v>259</v>
      </c>
      <c r="C20" s="40">
        <v>66.050000000000011</v>
      </c>
    </row>
    <row r="21" spans="1:3">
      <c r="A21" s="27" t="s">
        <v>169</v>
      </c>
      <c r="B21" s="28"/>
      <c r="C21" s="37">
        <v>544.16000000000008</v>
      </c>
    </row>
    <row r="22" spans="1:3">
      <c r="A22" s="27" t="s">
        <v>94</v>
      </c>
      <c r="B22" s="27" t="s">
        <v>94</v>
      </c>
      <c r="C22" s="37">
        <v>0</v>
      </c>
    </row>
    <row r="23" spans="1:3">
      <c r="A23" s="27" t="s">
        <v>116</v>
      </c>
      <c r="B23" s="28"/>
      <c r="C23" s="37">
        <v>0</v>
      </c>
    </row>
    <row r="24" spans="1:3">
      <c r="A24" s="27" t="s">
        <v>166</v>
      </c>
      <c r="B24" s="27" t="s">
        <v>88</v>
      </c>
      <c r="C24" s="37">
        <v>0</v>
      </c>
    </row>
    <row r="25" spans="1:3">
      <c r="A25" s="60"/>
      <c r="B25" s="31" t="s">
        <v>170</v>
      </c>
      <c r="C25" s="40">
        <v>0</v>
      </c>
    </row>
    <row r="26" spans="1:3">
      <c r="A26" s="60"/>
      <c r="B26" s="31" t="s">
        <v>165</v>
      </c>
      <c r="C26" s="40">
        <v>54.210000000000008</v>
      </c>
    </row>
    <row r="27" spans="1:3">
      <c r="A27" s="60"/>
      <c r="B27" s="31" t="s">
        <v>167</v>
      </c>
      <c r="C27" s="40">
        <v>49.335000000000008</v>
      </c>
    </row>
    <row r="28" spans="1:3">
      <c r="A28" s="60"/>
      <c r="B28" s="31" t="s">
        <v>171</v>
      </c>
      <c r="C28" s="40">
        <v>0</v>
      </c>
    </row>
    <row r="29" spans="1:3">
      <c r="A29" s="60"/>
      <c r="B29" s="31" t="s">
        <v>172</v>
      </c>
      <c r="C29" s="40">
        <v>51.480000000000004</v>
      </c>
    </row>
    <row r="30" spans="1:3">
      <c r="A30" s="60"/>
      <c r="B30" s="31" t="s">
        <v>173</v>
      </c>
      <c r="C30" s="40">
        <v>48.164999999999999</v>
      </c>
    </row>
    <row r="31" spans="1:3">
      <c r="A31" s="60"/>
      <c r="B31" s="31" t="s">
        <v>174</v>
      </c>
      <c r="C31" s="40">
        <v>0</v>
      </c>
    </row>
    <row r="32" spans="1:3">
      <c r="A32" s="60"/>
      <c r="B32" s="31" t="s">
        <v>118</v>
      </c>
      <c r="C32" s="40">
        <v>55.054999999999993</v>
      </c>
    </row>
    <row r="33" spans="1:3">
      <c r="A33" s="60"/>
      <c r="B33" s="31" t="s">
        <v>175</v>
      </c>
      <c r="C33" s="40">
        <v>0</v>
      </c>
    </row>
    <row r="34" spans="1:3">
      <c r="A34" s="60"/>
      <c r="B34" s="31" t="s">
        <v>176</v>
      </c>
      <c r="C34" s="40">
        <v>0</v>
      </c>
    </row>
    <row r="35" spans="1:3">
      <c r="A35" s="60"/>
      <c r="B35" s="31" t="s">
        <v>120</v>
      </c>
      <c r="C35" s="40">
        <v>0</v>
      </c>
    </row>
    <row r="36" spans="1:3">
      <c r="A36" s="27" t="s">
        <v>211</v>
      </c>
      <c r="B36" s="28"/>
      <c r="C36" s="37">
        <v>258.245</v>
      </c>
    </row>
    <row r="37" spans="1:3">
      <c r="A37" s="27" t="s">
        <v>97</v>
      </c>
      <c r="B37" s="27" t="s">
        <v>85</v>
      </c>
      <c r="C37" s="37">
        <v>83.2</v>
      </c>
    </row>
    <row r="38" spans="1:3">
      <c r="A38" s="60"/>
      <c r="B38" s="31" t="s">
        <v>450</v>
      </c>
      <c r="C38" s="40">
        <v>74.849999999999994</v>
      </c>
    </row>
    <row r="39" spans="1:3">
      <c r="A39" s="60"/>
      <c r="B39" s="31" t="s">
        <v>304</v>
      </c>
      <c r="C39" s="40">
        <v>74.449999999999989</v>
      </c>
    </row>
    <row r="40" spans="1:3">
      <c r="A40" s="60"/>
      <c r="B40" s="31" t="s">
        <v>302</v>
      </c>
      <c r="C40" s="40">
        <v>72.25</v>
      </c>
    </row>
    <row r="41" spans="1:3">
      <c r="A41" s="60"/>
      <c r="B41" s="31" t="s">
        <v>316</v>
      </c>
      <c r="C41" s="40">
        <v>64.25</v>
      </c>
    </row>
    <row r="42" spans="1:3">
      <c r="A42" s="60"/>
      <c r="B42" s="31" t="s">
        <v>84</v>
      </c>
      <c r="C42" s="40">
        <v>74.75</v>
      </c>
    </row>
    <row r="43" spans="1:3">
      <c r="A43" s="60"/>
      <c r="B43" s="31" t="s">
        <v>98</v>
      </c>
      <c r="C43" s="40">
        <v>69.349999999999994</v>
      </c>
    </row>
    <row r="44" spans="1:3">
      <c r="A44" s="60"/>
      <c r="B44" s="31" t="s">
        <v>300</v>
      </c>
      <c r="C44" s="40">
        <v>65.099999999999994</v>
      </c>
    </row>
    <row r="45" spans="1:3">
      <c r="A45" s="60"/>
      <c r="B45" s="31" t="s">
        <v>306</v>
      </c>
      <c r="C45" s="40">
        <v>58.949999999999996</v>
      </c>
    </row>
    <row r="46" spans="1:3">
      <c r="A46" s="60"/>
      <c r="B46" s="31" t="s">
        <v>83</v>
      </c>
      <c r="C46" s="40">
        <v>71.099999999999994</v>
      </c>
    </row>
    <row r="47" spans="1:3">
      <c r="A47" s="60"/>
      <c r="B47" s="31" t="s">
        <v>99</v>
      </c>
      <c r="C47" s="40">
        <v>66.75</v>
      </c>
    </row>
    <row r="48" spans="1:3">
      <c r="A48" s="60"/>
      <c r="B48" s="31" t="s">
        <v>132</v>
      </c>
      <c r="C48" s="40">
        <v>65.349999999999994</v>
      </c>
    </row>
    <row r="49" spans="1:3">
      <c r="A49" s="60"/>
      <c r="B49" s="31" t="s">
        <v>314</v>
      </c>
      <c r="C49" s="40">
        <v>52.260000000000005</v>
      </c>
    </row>
    <row r="50" spans="1:3">
      <c r="A50" s="60"/>
      <c r="B50" s="31" t="s">
        <v>318</v>
      </c>
      <c r="C50" s="40">
        <v>43.550000000000004</v>
      </c>
    </row>
    <row r="51" spans="1:3">
      <c r="A51" s="60"/>
      <c r="B51" s="31" t="s">
        <v>133</v>
      </c>
      <c r="C51" s="40">
        <v>33.450000000000003</v>
      </c>
    </row>
    <row r="52" spans="1:3">
      <c r="A52" s="27" t="s">
        <v>453</v>
      </c>
      <c r="B52" s="28"/>
      <c r="C52" s="37">
        <v>969.61000000000013</v>
      </c>
    </row>
    <row r="53" spans="1:3">
      <c r="A53" s="27" t="s">
        <v>319</v>
      </c>
      <c r="B53" s="27" t="s">
        <v>89</v>
      </c>
      <c r="C53" s="37">
        <v>81.050000000000011</v>
      </c>
    </row>
    <row r="54" spans="1:3">
      <c r="A54" s="60"/>
      <c r="B54" s="31" t="s">
        <v>126</v>
      </c>
      <c r="C54" s="40">
        <v>79.8</v>
      </c>
    </row>
    <row r="55" spans="1:3">
      <c r="A55" s="60"/>
      <c r="B55" s="31" t="s">
        <v>91</v>
      </c>
      <c r="C55" s="40">
        <v>74.95</v>
      </c>
    </row>
    <row r="56" spans="1:3">
      <c r="A56" s="60"/>
      <c r="B56" s="31" t="s">
        <v>90</v>
      </c>
      <c r="C56" s="40">
        <v>79.5</v>
      </c>
    </row>
    <row r="57" spans="1:3">
      <c r="A57" s="60"/>
      <c r="B57" s="31" t="s">
        <v>130</v>
      </c>
      <c r="C57" s="40">
        <v>76.100000000000009</v>
      </c>
    </row>
    <row r="58" spans="1:3">
      <c r="A58" s="60"/>
      <c r="B58" s="31" t="s">
        <v>343</v>
      </c>
      <c r="C58" s="40">
        <v>58.954999999999991</v>
      </c>
    </row>
    <row r="59" spans="1:3">
      <c r="A59" s="60"/>
      <c r="B59" s="31" t="s">
        <v>466</v>
      </c>
      <c r="C59" s="40">
        <v>58.629999999999995</v>
      </c>
    </row>
    <row r="60" spans="1:3">
      <c r="A60" s="60"/>
      <c r="B60" s="31" t="s">
        <v>355</v>
      </c>
      <c r="C60" s="40">
        <v>69.599999999999994</v>
      </c>
    </row>
    <row r="61" spans="1:3">
      <c r="A61" s="60"/>
      <c r="B61" s="31" t="s">
        <v>468</v>
      </c>
      <c r="C61" s="40">
        <v>58.175000000000004</v>
      </c>
    </row>
    <row r="62" spans="1:3">
      <c r="A62" s="60"/>
      <c r="B62" s="31" t="s">
        <v>92</v>
      </c>
      <c r="C62" s="40">
        <v>75.95</v>
      </c>
    </row>
    <row r="63" spans="1:3">
      <c r="A63" s="60"/>
      <c r="B63" s="31" t="s">
        <v>129</v>
      </c>
      <c r="C63" s="40">
        <v>57.070000000000007</v>
      </c>
    </row>
    <row r="64" spans="1:3">
      <c r="A64" s="60"/>
      <c r="B64" s="31" t="s">
        <v>125</v>
      </c>
      <c r="C64" s="40">
        <v>69.650000000000006</v>
      </c>
    </row>
    <row r="65" spans="1:3">
      <c r="A65" s="60"/>
      <c r="B65" s="31" t="s">
        <v>108</v>
      </c>
      <c r="C65" s="40">
        <v>72.75</v>
      </c>
    </row>
    <row r="66" spans="1:3">
      <c r="A66" s="60"/>
      <c r="B66" s="31" t="s">
        <v>135</v>
      </c>
      <c r="C66" s="40">
        <v>56.355000000000011</v>
      </c>
    </row>
    <row r="67" spans="1:3">
      <c r="A67" s="60"/>
      <c r="B67" s="31" t="s">
        <v>470</v>
      </c>
      <c r="C67" s="40">
        <v>53.300000000000004</v>
      </c>
    </row>
    <row r="68" spans="1:3">
      <c r="A68" s="60"/>
      <c r="B68" s="31" t="s">
        <v>357</v>
      </c>
      <c r="C68" s="40">
        <v>52.129999999999995</v>
      </c>
    </row>
    <row r="69" spans="1:3">
      <c r="A69" s="60"/>
      <c r="B69" s="31" t="s">
        <v>347</v>
      </c>
      <c r="C69" s="40">
        <v>50.89500000000001</v>
      </c>
    </row>
    <row r="70" spans="1:3">
      <c r="A70" s="60"/>
      <c r="B70" s="31" t="s">
        <v>55</v>
      </c>
      <c r="C70" s="40">
        <v>68.5</v>
      </c>
    </row>
    <row r="71" spans="1:3">
      <c r="A71" s="60"/>
      <c r="B71" s="31" t="s">
        <v>164</v>
      </c>
      <c r="C71" s="40">
        <v>67.45</v>
      </c>
    </row>
    <row r="72" spans="1:3">
      <c r="A72" s="60"/>
      <c r="B72" s="31" t="s">
        <v>127</v>
      </c>
      <c r="C72" s="40">
        <v>71.199999999999989</v>
      </c>
    </row>
    <row r="73" spans="1:3">
      <c r="A73" s="60"/>
      <c r="B73" s="31" t="s">
        <v>128</v>
      </c>
      <c r="C73" s="40">
        <v>70.7</v>
      </c>
    </row>
    <row r="74" spans="1:3">
      <c r="A74" s="60"/>
      <c r="B74" s="31" t="s">
        <v>323</v>
      </c>
      <c r="C74" s="40">
        <v>60.900000000000006</v>
      </c>
    </row>
    <row r="75" spans="1:3">
      <c r="A75" s="60"/>
      <c r="B75" s="31" t="s">
        <v>334</v>
      </c>
      <c r="C75" s="40">
        <v>0</v>
      </c>
    </row>
    <row r="76" spans="1:3">
      <c r="A76" s="60"/>
      <c r="B76" s="31" t="s">
        <v>162</v>
      </c>
      <c r="C76" s="40">
        <v>70.45</v>
      </c>
    </row>
    <row r="77" spans="1:3">
      <c r="A77" s="60"/>
      <c r="B77" s="31" t="s">
        <v>337</v>
      </c>
      <c r="C77" s="40">
        <v>0</v>
      </c>
    </row>
    <row r="78" spans="1:3">
      <c r="A78" s="60"/>
      <c r="B78" s="31" t="s">
        <v>163</v>
      </c>
      <c r="C78" s="40">
        <v>70.100000000000009</v>
      </c>
    </row>
    <row r="79" spans="1:3">
      <c r="A79" s="60"/>
      <c r="B79" s="31" t="s">
        <v>340</v>
      </c>
      <c r="C79" s="40">
        <v>0</v>
      </c>
    </row>
    <row r="80" spans="1:3">
      <c r="A80" s="60"/>
      <c r="B80" s="31" t="s">
        <v>131</v>
      </c>
      <c r="C80" s="40">
        <v>66.45</v>
      </c>
    </row>
    <row r="81" spans="1:3">
      <c r="A81" s="60"/>
      <c r="B81" s="31" t="s">
        <v>353</v>
      </c>
      <c r="C81" s="40">
        <v>0</v>
      </c>
    </row>
    <row r="82" spans="1:3">
      <c r="A82" s="60"/>
      <c r="B82" s="31" t="s">
        <v>321</v>
      </c>
      <c r="C82" s="40">
        <v>57.650000000000006</v>
      </c>
    </row>
    <row r="83" spans="1:3">
      <c r="A83" s="27" t="s">
        <v>452</v>
      </c>
      <c r="B83" s="28"/>
      <c r="C83" s="37">
        <v>1728.2600000000004</v>
      </c>
    </row>
    <row r="84" spans="1:3">
      <c r="A84" s="27" t="s">
        <v>100</v>
      </c>
      <c r="B84" s="27" t="s">
        <v>441</v>
      </c>
      <c r="C84" s="37">
        <v>78.099999999999994</v>
      </c>
    </row>
    <row r="85" spans="1:3">
      <c r="A85" s="60"/>
      <c r="B85" s="31" t="s">
        <v>38</v>
      </c>
      <c r="C85" s="40">
        <v>76.650000000000006</v>
      </c>
    </row>
    <row r="86" spans="1:3">
      <c r="A86" s="60"/>
      <c r="B86" s="31" t="s">
        <v>215</v>
      </c>
      <c r="C86" s="40">
        <v>75.5</v>
      </c>
    </row>
    <row r="87" spans="1:3">
      <c r="A87" s="60"/>
      <c r="B87" s="31" t="s">
        <v>36</v>
      </c>
      <c r="C87" s="40">
        <v>73.75</v>
      </c>
    </row>
    <row r="88" spans="1:3">
      <c r="A88" s="60"/>
      <c r="B88" s="31" t="s">
        <v>54</v>
      </c>
      <c r="C88" s="40">
        <v>72.5</v>
      </c>
    </row>
    <row r="89" spans="1:3">
      <c r="A89" s="60"/>
      <c r="B89" s="31" t="s">
        <v>115</v>
      </c>
      <c r="C89" s="40">
        <v>69.8</v>
      </c>
    </row>
    <row r="90" spans="1:3">
      <c r="A90" s="60"/>
      <c r="B90" s="31" t="s">
        <v>442</v>
      </c>
      <c r="C90" s="40">
        <v>69.499999999999986</v>
      </c>
    </row>
    <row r="91" spans="1:3">
      <c r="A91" s="60"/>
      <c r="B91" s="31" t="s">
        <v>219</v>
      </c>
      <c r="C91" s="40">
        <v>69.2</v>
      </c>
    </row>
    <row r="92" spans="1:3">
      <c r="A92" s="60"/>
      <c r="B92" s="31" t="s">
        <v>37</v>
      </c>
      <c r="C92" s="40">
        <v>67.800000000000011</v>
      </c>
    </row>
    <row r="93" spans="1:3">
      <c r="A93" s="60"/>
      <c r="B93" s="31" t="s">
        <v>225</v>
      </c>
      <c r="C93" s="40">
        <v>67.8</v>
      </c>
    </row>
    <row r="94" spans="1:3">
      <c r="A94" s="60"/>
      <c r="B94" s="31" t="s">
        <v>227</v>
      </c>
      <c r="C94" s="40">
        <v>65.900000000000006</v>
      </c>
    </row>
    <row r="95" spans="1:3">
      <c r="A95" s="60"/>
      <c r="B95" s="31" t="s">
        <v>160</v>
      </c>
      <c r="C95" s="40">
        <v>63.500000000000007</v>
      </c>
    </row>
    <row r="96" spans="1:3">
      <c r="A96" s="60"/>
      <c r="B96" s="31" t="s">
        <v>213</v>
      </c>
      <c r="C96" s="40">
        <v>61.399999999999991</v>
      </c>
    </row>
    <row r="97" spans="1:3">
      <c r="A97" s="60"/>
      <c r="B97" s="31" t="s">
        <v>102</v>
      </c>
      <c r="C97" s="40">
        <v>82.5</v>
      </c>
    </row>
    <row r="98" spans="1:3">
      <c r="A98" s="60"/>
      <c r="B98" s="31" t="s">
        <v>112</v>
      </c>
      <c r="C98" s="40">
        <v>78.55</v>
      </c>
    </row>
    <row r="99" spans="1:3">
      <c r="A99" s="60"/>
      <c r="B99" s="31" t="s">
        <v>103</v>
      </c>
      <c r="C99" s="40">
        <v>78.149999999999991</v>
      </c>
    </row>
    <row r="100" spans="1:3">
      <c r="A100" s="60"/>
      <c r="B100" s="31" t="s">
        <v>113</v>
      </c>
      <c r="C100" s="40">
        <v>76.649999999999991</v>
      </c>
    </row>
    <row r="101" spans="1:3">
      <c r="A101" s="60"/>
      <c r="B101" s="31" t="s">
        <v>114</v>
      </c>
      <c r="C101" s="40">
        <v>56.81</v>
      </c>
    </row>
    <row r="102" spans="1:3">
      <c r="A102" s="60"/>
      <c r="B102" s="31" t="s">
        <v>101</v>
      </c>
      <c r="C102" s="40">
        <v>75.2</v>
      </c>
    </row>
    <row r="103" spans="1:3">
      <c r="A103" s="60"/>
      <c r="B103" s="31" t="s">
        <v>159</v>
      </c>
      <c r="C103" s="40">
        <v>56.485000000000007</v>
      </c>
    </row>
    <row r="104" spans="1:3">
      <c r="A104" s="60"/>
      <c r="B104" s="31" t="s">
        <v>243</v>
      </c>
      <c r="C104" s="40">
        <v>56.160000000000004</v>
      </c>
    </row>
    <row r="105" spans="1:3">
      <c r="A105" s="60"/>
      <c r="B105" s="31" t="s">
        <v>248</v>
      </c>
      <c r="C105" s="40">
        <v>50.180000000000007</v>
      </c>
    </row>
    <row r="106" spans="1:3">
      <c r="A106" s="60"/>
      <c r="B106" s="31" t="s">
        <v>254</v>
      </c>
      <c r="C106" s="40">
        <v>55.25</v>
      </c>
    </row>
    <row r="107" spans="1:3">
      <c r="A107" s="60"/>
      <c r="B107" s="31" t="s">
        <v>81</v>
      </c>
      <c r="C107" s="40">
        <v>70.850000000000009</v>
      </c>
    </row>
    <row r="108" spans="1:3">
      <c r="A108" s="60"/>
      <c r="B108" s="31" t="s">
        <v>161</v>
      </c>
      <c r="C108" s="40">
        <v>54.860000000000007</v>
      </c>
    </row>
    <row r="109" spans="1:3">
      <c r="A109" s="60"/>
      <c r="B109" s="31" t="s">
        <v>245</v>
      </c>
      <c r="C109" s="40">
        <v>48.814999999999998</v>
      </c>
    </row>
    <row r="110" spans="1:3">
      <c r="A110" s="60"/>
      <c r="B110" s="31" t="s">
        <v>158</v>
      </c>
      <c r="C110" s="40">
        <v>46.28</v>
      </c>
    </row>
    <row r="111" spans="1:3">
      <c r="A111" s="60"/>
      <c r="B111" s="31" t="s">
        <v>256</v>
      </c>
      <c r="C111" s="40">
        <v>51.935000000000002</v>
      </c>
    </row>
    <row r="112" spans="1:3">
      <c r="A112" s="60"/>
      <c r="B112" s="31" t="s">
        <v>252</v>
      </c>
      <c r="C112" s="40">
        <v>42.510000000000005</v>
      </c>
    </row>
    <row r="113" spans="1:3">
      <c r="A113" s="60"/>
      <c r="B113" s="31" t="s">
        <v>258</v>
      </c>
      <c r="C113" s="40">
        <v>38.155000000000001</v>
      </c>
    </row>
    <row r="114" spans="1:3">
      <c r="A114" s="60"/>
      <c r="B114" s="31" t="s">
        <v>82</v>
      </c>
      <c r="C114" s="40">
        <v>69.849999999999994</v>
      </c>
    </row>
    <row r="115" spans="1:3">
      <c r="A115" s="60"/>
      <c r="B115" s="31" t="s">
        <v>237</v>
      </c>
      <c r="C115" s="40">
        <v>41.925000000000004</v>
      </c>
    </row>
    <row r="116" spans="1:3">
      <c r="A116" s="60"/>
      <c r="B116" s="31" t="s">
        <v>250</v>
      </c>
      <c r="C116" s="40">
        <v>39.975000000000001</v>
      </c>
    </row>
    <row r="117" spans="1:3">
      <c r="A117" s="27" t="s">
        <v>451</v>
      </c>
      <c r="B117" s="28"/>
      <c r="C117" s="37">
        <v>2082.4899999999998</v>
      </c>
    </row>
    <row r="118" spans="1:3">
      <c r="A118" s="27" t="s">
        <v>261</v>
      </c>
      <c r="B118" s="27" t="s">
        <v>107</v>
      </c>
      <c r="C118" s="37">
        <v>75.149999999999991</v>
      </c>
    </row>
    <row r="119" spans="1:3">
      <c r="A119" s="60"/>
      <c r="B119" s="31" t="s">
        <v>290</v>
      </c>
      <c r="C119" s="40">
        <v>59.215000000000011</v>
      </c>
    </row>
    <row r="120" spans="1:3">
      <c r="A120" s="60"/>
      <c r="B120" s="31" t="s">
        <v>282</v>
      </c>
      <c r="C120" s="40">
        <v>53.300000000000004</v>
      </c>
    </row>
    <row r="121" spans="1:3">
      <c r="A121" s="60"/>
      <c r="B121" s="31" t="s">
        <v>122</v>
      </c>
      <c r="C121" s="40">
        <v>58.240000000000009</v>
      </c>
    </row>
    <row r="122" spans="1:3">
      <c r="A122" s="60"/>
      <c r="B122" s="31" t="s">
        <v>280</v>
      </c>
      <c r="C122" s="40">
        <v>56.94</v>
      </c>
    </row>
    <row r="123" spans="1:3">
      <c r="A123" s="60"/>
      <c r="B123" s="31" t="s">
        <v>153</v>
      </c>
      <c r="C123" s="40">
        <v>62.45</v>
      </c>
    </row>
    <row r="124" spans="1:3">
      <c r="A124" s="60"/>
      <c r="B124" s="31" t="s">
        <v>268</v>
      </c>
      <c r="C124" s="40">
        <v>0</v>
      </c>
    </row>
    <row r="125" spans="1:3">
      <c r="A125" s="60"/>
      <c r="B125" s="31" t="s">
        <v>86</v>
      </c>
      <c r="C125" s="40">
        <v>0</v>
      </c>
    </row>
    <row r="126" spans="1:3">
      <c r="A126" s="60"/>
      <c r="B126" s="31" t="s">
        <v>87</v>
      </c>
      <c r="C126" s="40">
        <v>73.7</v>
      </c>
    </row>
    <row r="127" spans="1:3">
      <c r="A127" s="60"/>
      <c r="B127" s="31" t="s">
        <v>106</v>
      </c>
      <c r="C127" s="40">
        <v>71.849999999999994</v>
      </c>
    </row>
    <row r="128" spans="1:3">
      <c r="A128" s="60"/>
      <c r="B128" s="31" t="s">
        <v>105</v>
      </c>
      <c r="C128" s="40">
        <v>71.650000000000006</v>
      </c>
    </row>
    <row r="129" spans="1:3">
      <c r="A129" s="60"/>
      <c r="B129" s="31" t="s">
        <v>277</v>
      </c>
      <c r="C129" s="40">
        <v>71.5</v>
      </c>
    </row>
    <row r="130" spans="1:3">
      <c r="A130" s="60"/>
      <c r="B130" s="31" t="s">
        <v>284</v>
      </c>
      <c r="C130" s="40">
        <v>0</v>
      </c>
    </row>
    <row r="131" spans="1:3">
      <c r="A131" s="60"/>
      <c r="B131" s="31" t="s">
        <v>288</v>
      </c>
      <c r="C131" s="40">
        <v>50.31</v>
      </c>
    </row>
    <row r="132" spans="1:3">
      <c r="A132" s="60"/>
      <c r="B132" s="31" t="s">
        <v>56</v>
      </c>
      <c r="C132" s="40">
        <v>66.800000000000011</v>
      </c>
    </row>
    <row r="133" spans="1:3">
      <c r="A133" s="60"/>
      <c r="B133" s="31" t="s">
        <v>121</v>
      </c>
      <c r="C133" s="40">
        <v>71.400000000000006</v>
      </c>
    </row>
    <row r="134" spans="1:3">
      <c r="A134" s="60"/>
      <c r="B134" s="31" t="s">
        <v>123</v>
      </c>
      <c r="C134" s="40">
        <v>71.099999999999994</v>
      </c>
    </row>
    <row r="135" spans="1:3">
      <c r="A135" s="60"/>
      <c r="B135" s="31" t="s">
        <v>266</v>
      </c>
      <c r="C135" s="40">
        <v>58.95</v>
      </c>
    </row>
    <row r="136" spans="1:3">
      <c r="A136" s="60"/>
      <c r="B136" s="31" t="s">
        <v>124</v>
      </c>
      <c r="C136" s="40">
        <v>58.850000000000009</v>
      </c>
    </row>
    <row r="137" spans="1:3">
      <c r="A137" s="60"/>
      <c r="B137" s="31" t="s">
        <v>286</v>
      </c>
      <c r="C137" s="40">
        <v>50.180000000000007</v>
      </c>
    </row>
    <row r="138" spans="1:3">
      <c r="A138" s="27" t="s">
        <v>454</v>
      </c>
      <c r="B138" s="28"/>
      <c r="C138" s="37">
        <v>1081.585</v>
      </c>
    </row>
    <row r="139" spans="1:3">
      <c r="A139" s="27" t="s">
        <v>109</v>
      </c>
      <c r="B139" s="27" t="s">
        <v>58</v>
      </c>
      <c r="C139" s="37">
        <v>78.5</v>
      </c>
    </row>
    <row r="140" spans="1:3">
      <c r="A140" s="60"/>
      <c r="B140" s="31" t="s">
        <v>369</v>
      </c>
      <c r="C140" s="40">
        <v>77.850000000000009</v>
      </c>
    </row>
    <row r="141" spans="1:3">
      <c r="A141" s="60"/>
      <c r="B141" s="31" t="s">
        <v>373</v>
      </c>
      <c r="C141" s="40">
        <v>56.745000000000012</v>
      </c>
    </row>
    <row r="142" spans="1:3">
      <c r="A142" s="60"/>
      <c r="B142" s="31" t="s">
        <v>362</v>
      </c>
      <c r="C142" s="40">
        <v>72.150000000000006</v>
      </c>
    </row>
    <row r="143" spans="1:3">
      <c r="A143" s="60"/>
      <c r="B143" s="31" t="s">
        <v>364</v>
      </c>
      <c r="C143" s="40">
        <v>55.575000000000003</v>
      </c>
    </row>
    <row r="144" spans="1:3">
      <c r="A144" s="60"/>
      <c r="B144" s="31" t="s">
        <v>380</v>
      </c>
      <c r="C144" s="40">
        <v>55.510000000000005</v>
      </c>
    </row>
    <row r="145" spans="1:3">
      <c r="A145" s="60"/>
      <c r="B145" s="31" t="s">
        <v>367</v>
      </c>
      <c r="C145" s="40">
        <v>70.649999999999991</v>
      </c>
    </row>
    <row r="146" spans="1:3">
      <c r="A146" s="60"/>
      <c r="B146" s="31" t="s">
        <v>377</v>
      </c>
      <c r="C146" s="40">
        <v>67.900000000000006</v>
      </c>
    </row>
    <row r="147" spans="1:3">
      <c r="A147" s="60"/>
      <c r="B147" s="31" t="s">
        <v>157</v>
      </c>
      <c r="C147" s="40">
        <v>54.210000000000008</v>
      </c>
    </row>
    <row r="148" spans="1:3">
      <c r="A148" s="60"/>
      <c r="B148" s="31" t="s">
        <v>375</v>
      </c>
      <c r="C148" s="40">
        <v>61.949999999999996</v>
      </c>
    </row>
    <row r="149" spans="1:3">
      <c r="A149" s="60"/>
      <c r="B149" s="31" t="s">
        <v>359</v>
      </c>
      <c r="C149" s="40">
        <v>0</v>
      </c>
    </row>
    <row r="150" spans="1:3">
      <c r="A150" s="60"/>
      <c r="B150" s="31" t="s">
        <v>168</v>
      </c>
      <c r="C150" s="40">
        <v>69.150000000000006</v>
      </c>
    </row>
    <row r="151" spans="1:3">
      <c r="A151" s="60"/>
      <c r="B151" s="31" t="s">
        <v>371</v>
      </c>
      <c r="C151" s="40">
        <v>0</v>
      </c>
    </row>
    <row r="152" spans="1:3">
      <c r="A152" s="27" t="s">
        <v>493</v>
      </c>
      <c r="B152" s="28"/>
      <c r="C152" s="37">
        <v>720.19</v>
      </c>
    </row>
    <row r="153" spans="1:3">
      <c r="A153" s="27" t="s">
        <v>292</v>
      </c>
      <c r="B153" s="27" t="s">
        <v>150</v>
      </c>
      <c r="C153" s="37">
        <v>57.655000000000001</v>
      </c>
    </row>
    <row r="154" spans="1:3">
      <c r="A154" s="60"/>
      <c r="B154" s="31" t="s">
        <v>149</v>
      </c>
      <c r="C154" s="40">
        <v>64.2</v>
      </c>
    </row>
    <row r="155" spans="1:3">
      <c r="A155" s="60"/>
      <c r="B155" s="31" t="s">
        <v>156</v>
      </c>
      <c r="C155" s="40">
        <v>61.5</v>
      </c>
    </row>
    <row r="156" spans="1:3">
      <c r="A156" s="60"/>
      <c r="B156" s="31" t="s">
        <v>154</v>
      </c>
      <c r="C156" s="40">
        <v>0</v>
      </c>
    </row>
    <row r="157" spans="1:3">
      <c r="A157" s="60"/>
      <c r="B157" s="31" t="s">
        <v>297</v>
      </c>
      <c r="C157" s="40">
        <v>0</v>
      </c>
    </row>
    <row r="158" spans="1:3">
      <c r="A158" s="27" t="s">
        <v>455</v>
      </c>
      <c r="B158" s="28"/>
      <c r="C158" s="37">
        <v>183.35500000000002</v>
      </c>
    </row>
    <row r="159" spans="1:3">
      <c r="A159" s="27" t="s">
        <v>480</v>
      </c>
      <c r="B159" s="27" t="s">
        <v>478</v>
      </c>
      <c r="C159" s="37">
        <v>61.100000000000009</v>
      </c>
    </row>
    <row r="160" spans="1:3">
      <c r="A160" s="60"/>
      <c r="B160" s="31" t="s">
        <v>479</v>
      </c>
      <c r="C160" s="40">
        <v>0</v>
      </c>
    </row>
    <row r="161" spans="1:3">
      <c r="A161" s="60"/>
      <c r="B161" s="31" t="s">
        <v>462</v>
      </c>
      <c r="C161" s="40">
        <v>47.385000000000005</v>
      </c>
    </row>
    <row r="162" spans="1:3">
      <c r="A162" s="60"/>
      <c r="B162" s="31" t="s">
        <v>119</v>
      </c>
      <c r="C162" s="40">
        <v>60.4</v>
      </c>
    </row>
    <row r="163" spans="1:3">
      <c r="A163" s="60"/>
      <c r="B163" s="31" t="s">
        <v>475</v>
      </c>
      <c r="C163" s="40">
        <v>0</v>
      </c>
    </row>
    <row r="164" spans="1:3">
      <c r="A164" s="27" t="s">
        <v>494</v>
      </c>
      <c r="B164" s="28"/>
      <c r="C164" s="37">
        <v>168.88500000000002</v>
      </c>
    </row>
    <row r="165" spans="1:3">
      <c r="A165" s="27" t="s">
        <v>408</v>
      </c>
      <c r="B165" s="27" t="s">
        <v>416</v>
      </c>
      <c r="C165" s="37">
        <v>72.45</v>
      </c>
    </row>
    <row r="166" spans="1:3">
      <c r="A166" s="60"/>
      <c r="B166" s="31" t="s">
        <v>420</v>
      </c>
      <c r="C166" s="40">
        <v>54.860000000000007</v>
      </c>
    </row>
    <row r="167" spans="1:3">
      <c r="A167" s="60"/>
      <c r="B167" s="31" t="s">
        <v>407</v>
      </c>
      <c r="C167" s="40"/>
    </row>
    <row r="168" spans="1:3">
      <c r="A168" s="60"/>
      <c r="B168" s="31" t="s">
        <v>410</v>
      </c>
      <c r="C168" s="40"/>
    </row>
    <row r="169" spans="1:3">
      <c r="A169" s="60"/>
      <c r="B169" s="31" t="s">
        <v>418</v>
      </c>
      <c r="C169" s="40">
        <v>54.339999999999996</v>
      </c>
    </row>
    <row r="170" spans="1:3">
      <c r="A170" s="60"/>
      <c r="B170" s="31" t="s">
        <v>426</v>
      </c>
      <c r="C170" s="40">
        <v>49.205000000000005</v>
      </c>
    </row>
    <row r="171" spans="1:3">
      <c r="A171" s="60"/>
      <c r="B171" s="31" t="s">
        <v>430</v>
      </c>
      <c r="C171" s="40">
        <v>53.69</v>
      </c>
    </row>
    <row r="172" spans="1:3">
      <c r="A172" s="60"/>
      <c r="B172" s="31" t="s">
        <v>422</v>
      </c>
      <c r="C172" s="40">
        <v>53.365000000000009</v>
      </c>
    </row>
    <row r="173" spans="1:3">
      <c r="A173" s="60"/>
      <c r="B173" s="31" t="s">
        <v>428</v>
      </c>
      <c r="C173" s="40">
        <v>53.234999999999999</v>
      </c>
    </row>
    <row r="174" spans="1:3">
      <c r="A174" s="60"/>
      <c r="B174" s="31" t="s">
        <v>434</v>
      </c>
      <c r="C174" s="40">
        <v>44.720000000000006</v>
      </c>
    </row>
    <row r="175" spans="1:3">
      <c r="A175" s="60"/>
      <c r="B175" s="31" t="s">
        <v>414</v>
      </c>
      <c r="C175" s="40">
        <v>44.2</v>
      </c>
    </row>
    <row r="176" spans="1:3">
      <c r="A176" s="60"/>
      <c r="B176" s="31" t="s">
        <v>412</v>
      </c>
      <c r="C176" s="40">
        <v>52.13</v>
      </c>
    </row>
    <row r="177" spans="1:3">
      <c r="A177" s="60"/>
      <c r="B177" s="31" t="s">
        <v>424</v>
      </c>
      <c r="C177" s="40"/>
    </row>
    <row r="178" spans="1:3">
      <c r="A178" s="60"/>
      <c r="B178" s="31" t="s">
        <v>432</v>
      </c>
      <c r="C178" s="40">
        <v>42.965000000000011</v>
      </c>
    </row>
    <row r="179" spans="1:3">
      <c r="A179" s="60"/>
      <c r="B179" s="31" t="s">
        <v>436</v>
      </c>
      <c r="C179" s="40"/>
    </row>
    <row r="180" spans="1:3">
      <c r="A180" s="60"/>
      <c r="B180" s="31" t="s">
        <v>438</v>
      </c>
      <c r="C180" s="40"/>
    </row>
    <row r="181" spans="1:3">
      <c r="A181" s="60"/>
      <c r="B181" s="31" t="s">
        <v>440</v>
      </c>
      <c r="C181" s="40"/>
    </row>
    <row r="182" spans="1:3">
      <c r="A182" s="27" t="s">
        <v>456</v>
      </c>
      <c r="B182" s="28"/>
      <c r="C182" s="37">
        <v>575.16000000000008</v>
      </c>
    </row>
    <row r="183" spans="1:3">
      <c r="A183" s="27" t="s">
        <v>381</v>
      </c>
      <c r="B183" s="27" t="s">
        <v>383</v>
      </c>
      <c r="C183" s="37">
        <v>0</v>
      </c>
    </row>
    <row r="184" spans="1:3">
      <c r="A184" s="60"/>
      <c r="B184" s="31" t="s">
        <v>385</v>
      </c>
      <c r="C184" s="40"/>
    </row>
    <row r="185" spans="1:3">
      <c r="A185" s="60"/>
      <c r="B185" s="31" t="s">
        <v>387</v>
      </c>
      <c r="C185" s="40"/>
    </row>
    <row r="186" spans="1:3">
      <c r="A186" s="60"/>
      <c r="B186" s="31" t="s">
        <v>389</v>
      </c>
      <c r="C186" s="40"/>
    </row>
    <row r="187" spans="1:3">
      <c r="A187" s="60"/>
      <c r="B187" s="31" t="s">
        <v>391</v>
      </c>
      <c r="C187" s="40"/>
    </row>
    <row r="188" spans="1:3">
      <c r="A188" s="60"/>
      <c r="B188" s="31" t="s">
        <v>393</v>
      </c>
      <c r="C188" s="40"/>
    </row>
    <row r="189" spans="1:3">
      <c r="A189" s="60"/>
      <c r="B189" s="31" t="s">
        <v>395</v>
      </c>
      <c r="C189" s="40"/>
    </row>
    <row r="190" spans="1:3">
      <c r="A190" s="60"/>
      <c r="B190" s="31" t="s">
        <v>397</v>
      </c>
      <c r="C190" s="40"/>
    </row>
    <row r="191" spans="1:3">
      <c r="A191" s="60"/>
      <c r="B191" s="31" t="s">
        <v>399</v>
      </c>
      <c r="C191" s="40"/>
    </row>
    <row r="192" spans="1:3">
      <c r="A192" s="60"/>
      <c r="B192" s="31" t="s">
        <v>401</v>
      </c>
      <c r="C192" s="40">
        <v>0</v>
      </c>
    </row>
    <row r="193" spans="1:3">
      <c r="A193" s="60"/>
      <c r="B193" s="31" t="s">
        <v>403</v>
      </c>
      <c r="C193" s="40">
        <v>0</v>
      </c>
    </row>
    <row r="194" spans="1:3">
      <c r="A194" s="60"/>
      <c r="B194" s="31" t="s">
        <v>405</v>
      </c>
      <c r="C194" s="40">
        <v>0</v>
      </c>
    </row>
    <row r="195" spans="1:3">
      <c r="A195" s="27" t="s">
        <v>457</v>
      </c>
      <c r="B195" s="28"/>
      <c r="C195" s="37">
        <v>0</v>
      </c>
    </row>
    <row r="196" spans="1:3">
      <c r="A196" s="32" t="s">
        <v>111</v>
      </c>
      <c r="B196" s="263"/>
      <c r="C196" s="43">
        <v>8311.9399999999951</v>
      </c>
    </row>
  </sheetData>
  <phoneticPr fontId="0" type="noConversion"/>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T17"/>
  <sheetViews>
    <sheetView topLeftCell="A9" workbookViewId="0">
      <selection activeCell="E8" sqref="E8"/>
    </sheetView>
  </sheetViews>
  <sheetFormatPr baseColWidth="10" defaultRowHeight="15.75"/>
  <cols>
    <col min="1" max="1" width="13.125" customWidth="1"/>
    <col min="2" max="4" width="6.125" customWidth="1"/>
    <col min="5" max="5" width="6.125" bestFit="1" customWidth="1"/>
    <col min="6" max="6" width="6.125" customWidth="1"/>
    <col min="7" max="7" width="6.625" customWidth="1"/>
    <col min="8" max="10" width="5.125" customWidth="1"/>
    <col min="11" max="11" width="6.375" customWidth="1"/>
    <col min="12" max="18" width="7" customWidth="1"/>
    <col min="19" max="19" width="9.625" customWidth="1"/>
    <col min="20" max="20" width="10.625" customWidth="1"/>
  </cols>
  <sheetData>
    <row r="2" spans="1:20">
      <c r="A2" t="s">
        <v>79</v>
      </c>
    </row>
    <row r="3" spans="1:20">
      <c r="A3" s="30" t="s">
        <v>40</v>
      </c>
      <c r="B3" s="30" t="s">
        <v>21</v>
      </c>
      <c r="C3" s="66" t="s">
        <v>23</v>
      </c>
      <c r="D3" s="28"/>
      <c r="E3" s="28"/>
      <c r="F3" s="28"/>
      <c r="G3" s="28"/>
      <c r="H3" s="28"/>
      <c r="I3" s="28"/>
      <c r="J3" s="28"/>
      <c r="K3" s="28"/>
      <c r="L3" s="28"/>
      <c r="M3" s="28"/>
      <c r="N3" s="28"/>
      <c r="O3" s="28"/>
      <c r="P3" s="28"/>
      <c r="Q3" s="28"/>
      <c r="R3" s="28"/>
      <c r="S3" s="28"/>
      <c r="T3" s="29"/>
    </row>
    <row r="4" spans="1:20">
      <c r="A4" s="60"/>
      <c r="B4" s="55" t="s">
        <v>35</v>
      </c>
      <c r="C4" s="68"/>
      <c r="D4" s="68"/>
      <c r="E4" s="68"/>
      <c r="F4" s="68"/>
      <c r="G4" s="27" t="s">
        <v>76</v>
      </c>
      <c r="H4" s="27" t="s">
        <v>34</v>
      </c>
      <c r="I4" s="28"/>
      <c r="J4" s="28"/>
      <c r="K4" s="27" t="s">
        <v>77</v>
      </c>
      <c r="L4" s="27" t="s">
        <v>94</v>
      </c>
      <c r="M4" s="28"/>
      <c r="N4" s="28"/>
      <c r="O4" s="28"/>
      <c r="P4" s="28"/>
      <c r="Q4" s="28"/>
      <c r="R4" s="28"/>
      <c r="S4" s="27" t="s">
        <v>116</v>
      </c>
      <c r="T4" s="34" t="s">
        <v>111</v>
      </c>
    </row>
    <row r="5" spans="1:20">
      <c r="A5" s="30" t="s">
        <v>0</v>
      </c>
      <c r="B5" s="27">
        <v>1</v>
      </c>
      <c r="C5" s="33">
        <v>2</v>
      </c>
      <c r="D5" s="33" t="s">
        <v>93</v>
      </c>
      <c r="E5" s="33" t="s">
        <v>34</v>
      </c>
      <c r="F5" s="33" t="s">
        <v>95</v>
      </c>
      <c r="G5" s="60"/>
      <c r="H5" s="27">
        <v>1</v>
      </c>
      <c r="I5" s="33">
        <v>5</v>
      </c>
      <c r="J5" s="33" t="s">
        <v>94</v>
      </c>
      <c r="K5" s="60"/>
      <c r="L5" s="27">
        <v>1</v>
      </c>
      <c r="M5" s="33">
        <v>2</v>
      </c>
      <c r="N5" s="33">
        <v>5</v>
      </c>
      <c r="O5" s="33" t="s">
        <v>94</v>
      </c>
      <c r="P5" s="33" t="s">
        <v>93</v>
      </c>
      <c r="Q5" s="33" t="s">
        <v>34</v>
      </c>
      <c r="R5" s="33" t="s">
        <v>95</v>
      </c>
      <c r="S5" s="60"/>
      <c r="T5" s="67"/>
    </row>
    <row r="6" spans="1:20">
      <c r="A6" s="27" t="s">
        <v>94</v>
      </c>
      <c r="B6" s="35"/>
      <c r="C6" s="36"/>
      <c r="D6" s="36"/>
      <c r="E6" s="36"/>
      <c r="F6" s="36"/>
      <c r="G6" s="35"/>
      <c r="H6" s="35"/>
      <c r="I6" s="36"/>
      <c r="J6" s="36"/>
      <c r="K6" s="35"/>
      <c r="L6" s="35"/>
      <c r="M6" s="36"/>
      <c r="N6" s="36"/>
      <c r="O6" s="36"/>
      <c r="P6" s="36"/>
      <c r="Q6" s="36"/>
      <c r="R6" s="36"/>
      <c r="S6" s="35"/>
      <c r="T6" s="37"/>
    </row>
    <row r="7" spans="1:20">
      <c r="A7" s="31" t="s">
        <v>100</v>
      </c>
      <c r="B7" s="38">
        <v>2</v>
      </c>
      <c r="C7" s="39">
        <v>5</v>
      </c>
      <c r="D7" s="39">
        <v>2</v>
      </c>
      <c r="E7" s="39">
        <v>1</v>
      </c>
      <c r="F7" s="39">
        <v>7</v>
      </c>
      <c r="G7" s="38">
        <v>17</v>
      </c>
      <c r="H7" s="38">
        <v>1</v>
      </c>
      <c r="I7" s="39">
        <v>11</v>
      </c>
      <c r="J7" s="39">
        <v>9</v>
      </c>
      <c r="K7" s="38">
        <v>21</v>
      </c>
      <c r="L7" s="38"/>
      <c r="M7" s="39"/>
      <c r="N7" s="39"/>
      <c r="O7" s="39"/>
      <c r="P7" s="39"/>
      <c r="Q7" s="39"/>
      <c r="R7" s="39"/>
      <c r="S7" s="38"/>
      <c r="T7" s="40">
        <v>38</v>
      </c>
    </row>
    <row r="8" spans="1:20">
      <c r="A8" s="32" t="s">
        <v>111</v>
      </c>
      <c r="B8" s="41">
        <v>2</v>
      </c>
      <c r="C8" s="42">
        <v>5</v>
      </c>
      <c r="D8" s="42">
        <v>2</v>
      </c>
      <c r="E8" s="42">
        <v>1</v>
      </c>
      <c r="F8" s="42">
        <v>7</v>
      </c>
      <c r="G8" s="41">
        <v>17</v>
      </c>
      <c r="H8" s="41">
        <v>1</v>
      </c>
      <c r="I8" s="42">
        <v>11</v>
      </c>
      <c r="J8" s="42">
        <v>9</v>
      </c>
      <c r="K8" s="41">
        <v>21</v>
      </c>
      <c r="L8" s="41"/>
      <c r="M8" s="42"/>
      <c r="N8" s="42"/>
      <c r="O8" s="42"/>
      <c r="P8" s="42"/>
      <c r="Q8" s="42"/>
      <c r="R8" s="42"/>
      <c r="S8" s="41"/>
      <c r="T8" s="43">
        <v>38</v>
      </c>
    </row>
    <row r="17" spans="15:15">
      <c r="O17">
        <f>GETPIVOTDATA("A/P",$A$3,"A/P","P")-GETPIVOTDATA("A/P",$A$3,"A/P","P","Cat.",)</f>
        <v>12</v>
      </c>
    </row>
  </sheetData>
  <phoneticPr fontId="0" type="noConversion"/>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AF212"/>
  <sheetViews>
    <sheetView zoomScale="115" zoomScaleNormal="115" zoomScalePageLayoutView="120" workbookViewId="0">
      <pane xSplit="6" ySplit="1" topLeftCell="G192" activePane="bottomRight" state="frozen"/>
      <selection activeCell="D18" sqref="D18"/>
      <selection pane="topRight" activeCell="D18" sqref="D18"/>
      <selection pane="bottomLeft" activeCell="D18" sqref="D18"/>
      <selection pane="bottomRight" activeCell="F171" sqref="F171"/>
    </sheetView>
  </sheetViews>
  <sheetFormatPr baseColWidth="10" defaultColWidth="10.875" defaultRowHeight="15.75" outlineLevelCol="1"/>
  <cols>
    <col min="1" max="1" width="3.625" style="5" customWidth="1"/>
    <col min="2" max="2" width="4.125" style="4" customWidth="1"/>
    <col min="3" max="3" width="4.5" style="47" customWidth="1"/>
    <col min="4" max="4" width="4.625" style="76" customWidth="1"/>
    <col min="5" max="5" width="29.125" style="123" customWidth="1"/>
    <col min="6" max="6" width="21.625" style="124" customWidth="1"/>
    <col min="7" max="7" width="6.625" style="125" customWidth="1" outlineLevel="1"/>
    <col min="8" max="8" width="4.375" style="125" customWidth="1"/>
    <col min="9" max="9" width="4.375" style="82" customWidth="1"/>
    <col min="10" max="10" width="4.375" style="3" customWidth="1"/>
    <col min="11" max="11" width="4.375" style="82" customWidth="1"/>
    <col min="12" max="12" width="4.375" style="3" customWidth="1" outlineLevel="1"/>
    <col min="13" max="13" width="4.375" style="82" customWidth="1"/>
    <col min="14" max="14" width="4.375" style="3" customWidth="1" outlineLevel="1"/>
    <col min="15" max="15" width="4.625" style="82" customWidth="1"/>
    <col min="16" max="16" width="5.625" style="3" customWidth="1"/>
    <col min="17" max="17" width="4.625" style="82" customWidth="1"/>
    <col min="18" max="18" width="5.625" style="3" customWidth="1"/>
    <col min="19" max="19" width="4.625" style="82" customWidth="1"/>
    <col min="20" max="20" width="5.625" style="3" customWidth="1"/>
    <col min="21" max="27" width="2.125" style="70" customWidth="1"/>
    <col min="28" max="32" width="2.125" style="71" customWidth="1"/>
    <col min="33" max="34" width="10.875" style="48" customWidth="1"/>
    <col min="35" max="16384" width="10.875" style="48"/>
  </cols>
  <sheetData>
    <row r="1" spans="1:32" s="2" customFormat="1" ht="95.25">
      <c r="A1" s="45" t="s">
        <v>32</v>
      </c>
      <c r="B1" s="46" t="s">
        <v>21</v>
      </c>
      <c r="C1" s="46" t="s">
        <v>23</v>
      </c>
      <c r="D1" s="75" t="s">
        <v>24</v>
      </c>
      <c r="E1" s="120" t="s">
        <v>1</v>
      </c>
      <c r="F1" s="120" t="s">
        <v>0</v>
      </c>
      <c r="G1" s="121" t="s">
        <v>59</v>
      </c>
      <c r="H1" s="122" t="s">
        <v>20</v>
      </c>
      <c r="I1" s="83" t="s">
        <v>2</v>
      </c>
      <c r="J1" s="10" t="s">
        <v>7</v>
      </c>
      <c r="K1" s="83" t="s">
        <v>14</v>
      </c>
      <c r="L1" s="10" t="s">
        <v>16</v>
      </c>
      <c r="M1" s="83" t="s">
        <v>17</v>
      </c>
      <c r="N1" s="10" t="s">
        <v>19</v>
      </c>
      <c r="O1" s="83" t="s">
        <v>4</v>
      </c>
      <c r="P1" s="10" t="s">
        <v>6</v>
      </c>
      <c r="Q1" s="83" t="s">
        <v>8</v>
      </c>
      <c r="R1" s="10" t="s">
        <v>10</v>
      </c>
      <c r="S1" s="83" t="s">
        <v>11</v>
      </c>
      <c r="T1" s="10" t="s">
        <v>13</v>
      </c>
      <c r="U1" s="73" t="s">
        <v>2</v>
      </c>
      <c r="V1" s="73" t="s">
        <v>14</v>
      </c>
      <c r="W1" s="73" t="s">
        <v>17</v>
      </c>
      <c r="X1" s="73" t="s">
        <v>4</v>
      </c>
      <c r="Y1" s="73" t="s">
        <v>8</v>
      </c>
      <c r="Z1" s="73" t="s">
        <v>11</v>
      </c>
      <c r="AA1" s="73"/>
      <c r="AB1" s="72">
        <v>1</v>
      </c>
      <c r="AC1" s="72">
        <v>2</v>
      </c>
      <c r="AD1" s="72">
        <v>3</v>
      </c>
      <c r="AE1" s="72">
        <v>4</v>
      </c>
      <c r="AF1" s="72">
        <v>5</v>
      </c>
    </row>
    <row r="2" spans="1:32">
      <c r="A2" s="127" t="s">
        <v>220</v>
      </c>
      <c r="B2" s="127" t="s">
        <v>35</v>
      </c>
      <c r="C2" s="127">
        <f t="shared" ref="C2:C14" si="0">MAX(AB2:AF2)</f>
        <v>4</v>
      </c>
      <c r="D2" s="127" t="s">
        <v>446</v>
      </c>
      <c r="E2" s="128" t="s">
        <v>441</v>
      </c>
      <c r="F2" s="129" t="s">
        <v>100</v>
      </c>
      <c r="G2" s="103">
        <f t="shared" ref="G2:G33" si="1">IF(B2="A",H2,IF(C2&gt;2,H2,H2*1.3))</f>
        <v>78.099999999999994</v>
      </c>
      <c r="H2" s="153">
        <f t="shared" ref="H2:H33" si="2">J2+L2+N2+P2+R2+T2</f>
        <v>78.099999999999994</v>
      </c>
      <c r="I2" s="81">
        <v>4</v>
      </c>
      <c r="J2" s="8">
        <v>13.1</v>
      </c>
      <c r="K2" s="81">
        <v>4</v>
      </c>
      <c r="L2" s="8">
        <v>12.2</v>
      </c>
      <c r="M2" s="81">
        <v>4</v>
      </c>
      <c r="N2" s="8">
        <v>12.9</v>
      </c>
      <c r="O2" s="81">
        <v>4</v>
      </c>
      <c r="P2" s="8">
        <v>13</v>
      </c>
      <c r="Q2" s="81">
        <v>4</v>
      </c>
      <c r="R2" s="8">
        <v>13.8</v>
      </c>
      <c r="S2" s="81">
        <v>4</v>
      </c>
      <c r="T2" s="8">
        <v>13.1</v>
      </c>
      <c r="U2" s="74">
        <f t="shared" ref="U2:U30" si="3">I2</f>
        <v>4</v>
      </c>
      <c r="V2" s="74">
        <f t="shared" ref="V2:V33" si="4">K2</f>
        <v>4</v>
      </c>
      <c r="W2" s="74">
        <f t="shared" ref="W2:W33" si="5">M2</f>
        <v>4</v>
      </c>
      <c r="X2" s="74">
        <f t="shared" ref="X2:X30" si="6">O2</f>
        <v>4</v>
      </c>
      <c r="Y2" s="74">
        <f t="shared" ref="Y2:Y33" si="7">Q2</f>
        <v>4</v>
      </c>
      <c r="Z2" s="74">
        <f t="shared" ref="Z2:Z33" si="8">S2</f>
        <v>4</v>
      </c>
      <c r="AA2" s="74"/>
      <c r="AB2" s="71">
        <f t="shared" ref="AB2:AF38" si="9">IF(COUNTIF($U2:$Z2,AB$1)=MAX(COUNTIF($U2:$Z2,$AB$1),COUNTIF($U2:$Z2,$AC$1),COUNTIF($U2:$Z2,$AD$1),COUNTIF($U2:$Z2,$AE$1),COUNTIF($U2:$Z2,$AF$1)),AB$1,0)</f>
        <v>0</v>
      </c>
      <c r="AC2" s="71">
        <f t="shared" si="9"/>
        <v>0</v>
      </c>
      <c r="AD2" s="71">
        <f t="shared" si="9"/>
        <v>0</v>
      </c>
      <c r="AE2" s="71">
        <f t="shared" si="9"/>
        <v>4</v>
      </c>
      <c r="AF2" s="71">
        <f t="shared" si="9"/>
        <v>0</v>
      </c>
    </row>
    <row r="3" spans="1:32">
      <c r="A3" s="127" t="s">
        <v>228</v>
      </c>
      <c r="B3" s="127" t="s">
        <v>35</v>
      </c>
      <c r="C3" s="127">
        <f t="shared" si="0"/>
        <v>4</v>
      </c>
      <c r="D3" s="127" t="s">
        <v>446</v>
      </c>
      <c r="E3" s="128" t="s">
        <v>38</v>
      </c>
      <c r="F3" s="131" t="s">
        <v>100</v>
      </c>
      <c r="G3" s="103">
        <f t="shared" si="1"/>
        <v>76.650000000000006</v>
      </c>
      <c r="H3" s="153">
        <f t="shared" si="2"/>
        <v>76.650000000000006</v>
      </c>
      <c r="I3" s="81">
        <v>4</v>
      </c>
      <c r="J3" s="8">
        <v>13.5</v>
      </c>
      <c r="K3" s="81">
        <v>3</v>
      </c>
      <c r="L3" s="8">
        <v>11.25</v>
      </c>
      <c r="M3" s="81">
        <v>3</v>
      </c>
      <c r="N3" s="8">
        <v>12.45</v>
      </c>
      <c r="O3" s="81">
        <v>4</v>
      </c>
      <c r="P3" s="8">
        <v>13.55</v>
      </c>
      <c r="Q3" s="81">
        <v>4</v>
      </c>
      <c r="R3" s="8">
        <v>13.4</v>
      </c>
      <c r="S3" s="81">
        <v>4</v>
      </c>
      <c r="T3" s="8">
        <v>12.5</v>
      </c>
      <c r="U3" s="74">
        <f t="shared" si="3"/>
        <v>4</v>
      </c>
      <c r="V3" s="74">
        <f t="shared" si="4"/>
        <v>3</v>
      </c>
      <c r="W3" s="74">
        <f t="shared" si="5"/>
        <v>3</v>
      </c>
      <c r="X3" s="74">
        <f t="shared" si="6"/>
        <v>4</v>
      </c>
      <c r="Y3" s="74">
        <f t="shared" si="7"/>
        <v>4</v>
      </c>
      <c r="Z3" s="74">
        <f t="shared" si="8"/>
        <v>4</v>
      </c>
      <c r="AA3" s="74"/>
      <c r="AB3" s="71">
        <f t="shared" si="9"/>
        <v>0</v>
      </c>
      <c r="AC3" s="71">
        <f t="shared" si="9"/>
        <v>0</v>
      </c>
      <c r="AD3" s="71">
        <f t="shared" si="9"/>
        <v>0</v>
      </c>
      <c r="AE3" s="71">
        <f t="shared" si="9"/>
        <v>4</v>
      </c>
      <c r="AF3" s="71">
        <f t="shared" si="9"/>
        <v>0</v>
      </c>
    </row>
    <row r="4" spans="1:32">
      <c r="A4" s="127" t="s">
        <v>214</v>
      </c>
      <c r="B4" s="127" t="s">
        <v>35</v>
      </c>
      <c r="C4" s="127">
        <f t="shared" si="0"/>
        <v>4</v>
      </c>
      <c r="D4" s="127" t="s">
        <v>446</v>
      </c>
      <c r="E4" s="128" t="s">
        <v>215</v>
      </c>
      <c r="F4" s="129" t="s">
        <v>100</v>
      </c>
      <c r="G4" s="103">
        <f t="shared" si="1"/>
        <v>75.5</v>
      </c>
      <c r="H4" s="153">
        <f t="shared" si="2"/>
        <v>75.5</v>
      </c>
      <c r="I4" s="81">
        <v>4</v>
      </c>
      <c r="J4" s="8">
        <v>12.5</v>
      </c>
      <c r="K4" s="81">
        <v>4</v>
      </c>
      <c r="L4" s="8">
        <v>12.2</v>
      </c>
      <c r="M4" s="81">
        <v>2</v>
      </c>
      <c r="N4" s="8">
        <v>10.95</v>
      </c>
      <c r="O4" s="81">
        <v>4</v>
      </c>
      <c r="P4" s="8">
        <v>13.7</v>
      </c>
      <c r="Q4" s="81">
        <v>4</v>
      </c>
      <c r="R4" s="8">
        <v>13.1</v>
      </c>
      <c r="S4" s="81">
        <v>4</v>
      </c>
      <c r="T4" s="8">
        <v>13.05</v>
      </c>
      <c r="U4" s="74">
        <f t="shared" si="3"/>
        <v>4</v>
      </c>
      <c r="V4" s="74">
        <f t="shared" si="4"/>
        <v>4</v>
      </c>
      <c r="W4" s="74">
        <f t="shared" si="5"/>
        <v>2</v>
      </c>
      <c r="X4" s="74">
        <f t="shared" si="6"/>
        <v>4</v>
      </c>
      <c r="Y4" s="74">
        <f t="shared" si="7"/>
        <v>4</v>
      </c>
      <c r="Z4" s="74">
        <f t="shared" si="8"/>
        <v>4</v>
      </c>
      <c r="AA4" s="74"/>
      <c r="AB4" s="71">
        <f t="shared" si="9"/>
        <v>0</v>
      </c>
      <c r="AC4" s="71">
        <f t="shared" si="9"/>
        <v>0</v>
      </c>
      <c r="AD4" s="71">
        <f t="shared" si="9"/>
        <v>0</v>
      </c>
      <c r="AE4" s="71">
        <f t="shared" si="9"/>
        <v>4</v>
      </c>
      <c r="AF4" s="71">
        <f t="shared" si="9"/>
        <v>0</v>
      </c>
    </row>
    <row r="5" spans="1:32">
      <c r="A5" s="127" t="s">
        <v>216</v>
      </c>
      <c r="B5" s="127" t="s">
        <v>35</v>
      </c>
      <c r="C5" s="127">
        <f t="shared" si="0"/>
        <v>4</v>
      </c>
      <c r="D5" s="127" t="s">
        <v>446</v>
      </c>
      <c r="E5" s="128" t="s">
        <v>36</v>
      </c>
      <c r="F5" s="129" t="s">
        <v>100</v>
      </c>
      <c r="G5" s="103">
        <f t="shared" si="1"/>
        <v>73.75</v>
      </c>
      <c r="H5" s="153">
        <f t="shared" si="2"/>
        <v>73.75</v>
      </c>
      <c r="I5" s="81">
        <v>4</v>
      </c>
      <c r="J5" s="8">
        <v>13.2</v>
      </c>
      <c r="K5" s="81">
        <v>4</v>
      </c>
      <c r="L5" s="8">
        <v>12.2</v>
      </c>
      <c r="M5" s="81">
        <v>2</v>
      </c>
      <c r="N5" s="8">
        <v>10.75</v>
      </c>
      <c r="O5" s="81">
        <v>4</v>
      </c>
      <c r="P5" s="8">
        <v>13</v>
      </c>
      <c r="Q5" s="81">
        <v>3</v>
      </c>
      <c r="R5" s="8">
        <v>12.35</v>
      </c>
      <c r="S5" s="81">
        <v>3</v>
      </c>
      <c r="T5" s="8">
        <v>12.25</v>
      </c>
      <c r="U5" s="74">
        <f t="shared" si="3"/>
        <v>4</v>
      </c>
      <c r="V5" s="74">
        <f t="shared" si="4"/>
        <v>4</v>
      </c>
      <c r="W5" s="74">
        <f t="shared" si="5"/>
        <v>2</v>
      </c>
      <c r="X5" s="74">
        <f t="shared" si="6"/>
        <v>4</v>
      </c>
      <c r="Y5" s="74">
        <f t="shared" si="7"/>
        <v>3</v>
      </c>
      <c r="Z5" s="74">
        <f t="shared" si="8"/>
        <v>3</v>
      </c>
      <c r="AA5" s="74"/>
      <c r="AB5" s="71">
        <f t="shared" si="9"/>
        <v>0</v>
      </c>
      <c r="AC5" s="71">
        <f t="shared" si="9"/>
        <v>0</v>
      </c>
      <c r="AD5" s="71">
        <f t="shared" si="9"/>
        <v>0</v>
      </c>
      <c r="AE5" s="71">
        <f t="shared" si="9"/>
        <v>4</v>
      </c>
      <c r="AF5" s="71">
        <f t="shared" si="9"/>
        <v>0</v>
      </c>
    </row>
    <row r="6" spans="1:32">
      <c r="A6" s="127" t="s">
        <v>221</v>
      </c>
      <c r="B6" s="127" t="s">
        <v>35</v>
      </c>
      <c r="C6" s="127">
        <f t="shared" si="0"/>
        <v>4</v>
      </c>
      <c r="D6" s="127" t="s">
        <v>446</v>
      </c>
      <c r="E6" s="128" t="s">
        <v>54</v>
      </c>
      <c r="F6" s="129" t="s">
        <v>100</v>
      </c>
      <c r="G6" s="103">
        <f t="shared" si="1"/>
        <v>72.5</v>
      </c>
      <c r="H6" s="153">
        <f t="shared" si="2"/>
        <v>72.5</v>
      </c>
      <c r="I6" s="81">
        <v>3</v>
      </c>
      <c r="J6" s="8">
        <v>12.2</v>
      </c>
      <c r="K6" s="81">
        <v>3</v>
      </c>
      <c r="L6" s="8">
        <v>10.7</v>
      </c>
      <c r="M6" s="81">
        <v>2</v>
      </c>
      <c r="N6" s="8">
        <v>10.9</v>
      </c>
      <c r="O6" s="81">
        <v>4</v>
      </c>
      <c r="P6" s="57">
        <v>12.55</v>
      </c>
      <c r="Q6" s="81">
        <v>4</v>
      </c>
      <c r="R6" s="8">
        <v>13.25</v>
      </c>
      <c r="S6" s="81">
        <v>4</v>
      </c>
      <c r="T6" s="8">
        <v>12.9</v>
      </c>
      <c r="U6" s="74">
        <f t="shared" si="3"/>
        <v>3</v>
      </c>
      <c r="V6" s="74">
        <f t="shared" si="4"/>
        <v>3</v>
      </c>
      <c r="W6" s="74">
        <f t="shared" si="5"/>
        <v>2</v>
      </c>
      <c r="X6" s="74">
        <f t="shared" si="6"/>
        <v>4</v>
      </c>
      <c r="Y6" s="74">
        <f t="shared" si="7"/>
        <v>4</v>
      </c>
      <c r="Z6" s="74">
        <f t="shared" si="8"/>
        <v>4</v>
      </c>
      <c r="AA6" s="74"/>
      <c r="AB6" s="71">
        <f t="shared" si="9"/>
        <v>0</v>
      </c>
      <c r="AC6" s="71">
        <f t="shared" si="9"/>
        <v>0</v>
      </c>
      <c r="AD6" s="71">
        <f t="shared" si="9"/>
        <v>0</v>
      </c>
      <c r="AE6" s="71">
        <f t="shared" si="9"/>
        <v>4</v>
      </c>
      <c r="AF6" s="71">
        <f t="shared" si="9"/>
        <v>0</v>
      </c>
    </row>
    <row r="7" spans="1:32">
      <c r="A7" s="127" t="s">
        <v>223</v>
      </c>
      <c r="B7" s="127" t="s">
        <v>35</v>
      </c>
      <c r="C7" s="127">
        <f t="shared" si="0"/>
        <v>4</v>
      </c>
      <c r="D7" s="127" t="s">
        <v>446</v>
      </c>
      <c r="E7" s="128" t="s">
        <v>115</v>
      </c>
      <c r="F7" s="129" t="s">
        <v>100</v>
      </c>
      <c r="G7" s="103">
        <f t="shared" si="1"/>
        <v>69.8</v>
      </c>
      <c r="H7" s="153">
        <f t="shared" si="2"/>
        <v>69.8</v>
      </c>
      <c r="I7" s="81">
        <v>4</v>
      </c>
      <c r="J7" s="8">
        <v>12.3</v>
      </c>
      <c r="K7" s="81">
        <v>3</v>
      </c>
      <c r="L7" s="8">
        <v>5.95</v>
      </c>
      <c r="M7" s="81">
        <v>3</v>
      </c>
      <c r="N7" s="57">
        <v>12.2</v>
      </c>
      <c r="O7" s="81">
        <v>4</v>
      </c>
      <c r="P7" s="8">
        <v>13.8</v>
      </c>
      <c r="Q7" s="81">
        <v>4</v>
      </c>
      <c r="R7" s="8">
        <v>13.05</v>
      </c>
      <c r="S7" s="81">
        <v>4</v>
      </c>
      <c r="T7" s="8">
        <v>12.5</v>
      </c>
      <c r="U7" s="74">
        <f t="shared" si="3"/>
        <v>4</v>
      </c>
      <c r="V7" s="74">
        <f t="shared" si="4"/>
        <v>3</v>
      </c>
      <c r="W7" s="74">
        <f t="shared" si="5"/>
        <v>3</v>
      </c>
      <c r="X7" s="74">
        <f t="shared" si="6"/>
        <v>4</v>
      </c>
      <c r="Y7" s="74">
        <f t="shared" si="7"/>
        <v>4</v>
      </c>
      <c r="Z7" s="74">
        <f t="shared" si="8"/>
        <v>4</v>
      </c>
      <c r="AA7" s="74"/>
      <c r="AB7" s="71">
        <f t="shared" si="9"/>
        <v>0</v>
      </c>
      <c r="AC7" s="71">
        <f t="shared" si="9"/>
        <v>0</v>
      </c>
      <c r="AD7" s="71">
        <f t="shared" si="9"/>
        <v>0</v>
      </c>
      <c r="AE7" s="71">
        <f t="shared" si="9"/>
        <v>4</v>
      </c>
      <c r="AF7" s="71">
        <f t="shared" si="9"/>
        <v>0</v>
      </c>
    </row>
    <row r="8" spans="1:32">
      <c r="A8" s="127" t="s">
        <v>222</v>
      </c>
      <c r="B8" s="127" t="s">
        <v>35</v>
      </c>
      <c r="C8" s="127">
        <f t="shared" si="0"/>
        <v>3</v>
      </c>
      <c r="D8" s="127" t="s">
        <v>445</v>
      </c>
      <c r="E8" s="132" t="s">
        <v>442</v>
      </c>
      <c r="F8" s="129" t="s">
        <v>100</v>
      </c>
      <c r="G8" s="103">
        <f t="shared" si="1"/>
        <v>69.499999999999986</v>
      </c>
      <c r="H8" s="153">
        <f t="shared" si="2"/>
        <v>69.499999999999986</v>
      </c>
      <c r="I8" s="81">
        <v>4</v>
      </c>
      <c r="J8" s="8">
        <v>12.9</v>
      </c>
      <c r="K8" s="81">
        <v>3</v>
      </c>
      <c r="L8" s="8">
        <v>10</v>
      </c>
      <c r="M8" s="81">
        <v>2</v>
      </c>
      <c r="N8" s="8">
        <v>10.95</v>
      </c>
      <c r="O8" s="81">
        <v>4</v>
      </c>
      <c r="P8" s="8">
        <v>12.75</v>
      </c>
      <c r="Q8" s="81">
        <v>3</v>
      </c>
      <c r="R8" s="8">
        <v>11.8</v>
      </c>
      <c r="S8" s="81">
        <v>3</v>
      </c>
      <c r="T8" s="8">
        <v>11.1</v>
      </c>
      <c r="U8" s="74">
        <f t="shared" si="3"/>
        <v>4</v>
      </c>
      <c r="V8" s="74">
        <f t="shared" si="4"/>
        <v>3</v>
      </c>
      <c r="W8" s="74">
        <f t="shared" si="5"/>
        <v>2</v>
      </c>
      <c r="X8" s="74">
        <f t="shared" si="6"/>
        <v>4</v>
      </c>
      <c r="Y8" s="74">
        <f t="shared" si="7"/>
        <v>3</v>
      </c>
      <c r="Z8" s="74">
        <f t="shared" si="8"/>
        <v>3</v>
      </c>
      <c r="AA8" s="74"/>
      <c r="AB8" s="71">
        <f t="shared" si="9"/>
        <v>0</v>
      </c>
      <c r="AC8" s="71">
        <f t="shared" si="9"/>
        <v>0</v>
      </c>
      <c r="AD8" s="71">
        <f t="shared" si="9"/>
        <v>3</v>
      </c>
      <c r="AE8" s="71">
        <f t="shared" si="9"/>
        <v>0</v>
      </c>
      <c r="AF8" s="71">
        <f t="shared" si="9"/>
        <v>0</v>
      </c>
    </row>
    <row r="9" spans="1:32">
      <c r="A9" s="127" t="s">
        <v>218</v>
      </c>
      <c r="B9" s="127" t="s">
        <v>35</v>
      </c>
      <c r="C9" s="127">
        <f t="shared" si="0"/>
        <v>4</v>
      </c>
      <c r="D9" s="127" t="s">
        <v>446</v>
      </c>
      <c r="E9" s="130" t="s">
        <v>219</v>
      </c>
      <c r="F9" s="131" t="s">
        <v>100</v>
      </c>
      <c r="G9" s="103">
        <f t="shared" si="1"/>
        <v>69.2</v>
      </c>
      <c r="H9" s="153">
        <f t="shared" si="2"/>
        <v>69.2</v>
      </c>
      <c r="I9" s="81">
        <v>4</v>
      </c>
      <c r="J9" s="8">
        <v>12.2</v>
      </c>
      <c r="K9" s="81">
        <v>4</v>
      </c>
      <c r="L9" s="8">
        <v>6.9</v>
      </c>
      <c r="M9" s="81">
        <v>3</v>
      </c>
      <c r="N9" s="8">
        <v>12.2</v>
      </c>
      <c r="O9" s="81">
        <v>4</v>
      </c>
      <c r="P9" s="8">
        <v>13.25</v>
      </c>
      <c r="Q9" s="81">
        <v>4</v>
      </c>
      <c r="R9" s="8">
        <v>12.6</v>
      </c>
      <c r="S9" s="81">
        <v>4</v>
      </c>
      <c r="T9" s="8">
        <v>12.05</v>
      </c>
      <c r="U9" s="74">
        <f t="shared" si="3"/>
        <v>4</v>
      </c>
      <c r="V9" s="74">
        <f t="shared" si="4"/>
        <v>4</v>
      </c>
      <c r="W9" s="74">
        <f t="shared" si="5"/>
        <v>3</v>
      </c>
      <c r="X9" s="74">
        <f t="shared" si="6"/>
        <v>4</v>
      </c>
      <c r="Y9" s="74">
        <f t="shared" si="7"/>
        <v>4</v>
      </c>
      <c r="Z9" s="74">
        <f t="shared" si="8"/>
        <v>4</v>
      </c>
      <c r="AA9" s="74"/>
      <c r="AB9" s="71">
        <f t="shared" si="9"/>
        <v>0</v>
      </c>
      <c r="AC9" s="71">
        <f t="shared" si="9"/>
        <v>0</v>
      </c>
      <c r="AD9" s="71">
        <f t="shared" si="9"/>
        <v>0</v>
      </c>
      <c r="AE9" s="71">
        <f t="shared" si="9"/>
        <v>4</v>
      </c>
      <c r="AF9" s="71">
        <f t="shared" si="9"/>
        <v>0</v>
      </c>
    </row>
    <row r="10" spans="1:32">
      <c r="A10" s="127" t="s">
        <v>217</v>
      </c>
      <c r="B10" s="127" t="s">
        <v>35</v>
      </c>
      <c r="C10" s="127">
        <f t="shared" si="0"/>
        <v>3</v>
      </c>
      <c r="D10" s="127" t="s">
        <v>445</v>
      </c>
      <c r="E10" s="128" t="s">
        <v>37</v>
      </c>
      <c r="F10" s="129" t="s">
        <v>100</v>
      </c>
      <c r="G10" s="103">
        <f t="shared" si="1"/>
        <v>67.800000000000011</v>
      </c>
      <c r="H10" s="153">
        <f t="shared" si="2"/>
        <v>67.800000000000011</v>
      </c>
      <c r="I10" s="81">
        <v>2</v>
      </c>
      <c r="J10" s="8">
        <v>10.9</v>
      </c>
      <c r="K10" s="81">
        <v>3</v>
      </c>
      <c r="L10" s="8">
        <v>10.7</v>
      </c>
      <c r="M10" s="81">
        <v>2</v>
      </c>
      <c r="N10" s="8">
        <v>10.8</v>
      </c>
      <c r="O10" s="81">
        <v>4</v>
      </c>
      <c r="P10" s="8">
        <v>12.1</v>
      </c>
      <c r="Q10" s="81">
        <v>3</v>
      </c>
      <c r="R10" s="8">
        <v>11.9</v>
      </c>
      <c r="S10" s="81">
        <v>3</v>
      </c>
      <c r="T10" s="8">
        <v>11.4</v>
      </c>
      <c r="U10" s="74">
        <f t="shared" si="3"/>
        <v>2</v>
      </c>
      <c r="V10" s="74">
        <f t="shared" si="4"/>
        <v>3</v>
      </c>
      <c r="W10" s="74">
        <f t="shared" si="5"/>
        <v>2</v>
      </c>
      <c r="X10" s="74">
        <f t="shared" si="6"/>
        <v>4</v>
      </c>
      <c r="Y10" s="74">
        <f t="shared" si="7"/>
        <v>3</v>
      </c>
      <c r="Z10" s="74">
        <f t="shared" si="8"/>
        <v>3</v>
      </c>
      <c r="AA10" s="74"/>
      <c r="AB10" s="71">
        <f t="shared" si="9"/>
        <v>0</v>
      </c>
      <c r="AC10" s="71">
        <f t="shared" si="9"/>
        <v>0</v>
      </c>
      <c r="AD10" s="71">
        <f t="shared" si="9"/>
        <v>3</v>
      </c>
      <c r="AE10" s="71">
        <f t="shared" si="9"/>
        <v>0</v>
      </c>
      <c r="AF10" s="71">
        <f t="shared" si="9"/>
        <v>0</v>
      </c>
    </row>
    <row r="11" spans="1:32">
      <c r="A11" s="127" t="s">
        <v>224</v>
      </c>
      <c r="B11" s="127" t="s">
        <v>35</v>
      </c>
      <c r="C11" s="127">
        <f t="shared" si="0"/>
        <v>3</v>
      </c>
      <c r="D11" s="127" t="s">
        <v>445</v>
      </c>
      <c r="E11" s="128" t="s">
        <v>225</v>
      </c>
      <c r="F11" s="129" t="s">
        <v>100</v>
      </c>
      <c r="G11" s="103">
        <f t="shared" si="1"/>
        <v>67.8</v>
      </c>
      <c r="H11" s="153">
        <f t="shared" si="2"/>
        <v>67.8</v>
      </c>
      <c r="I11" s="81">
        <v>4</v>
      </c>
      <c r="J11" s="8">
        <v>12.4</v>
      </c>
      <c r="K11" s="81">
        <v>2</v>
      </c>
      <c r="L11" s="8">
        <v>9.5500000000000007</v>
      </c>
      <c r="M11" s="81">
        <v>3</v>
      </c>
      <c r="N11" s="57">
        <v>10.199999999999999</v>
      </c>
      <c r="O11" s="81">
        <v>4</v>
      </c>
      <c r="P11" s="8">
        <v>13.15</v>
      </c>
      <c r="Q11" s="81">
        <v>3</v>
      </c>
      <c r="R11" s="8">
        <v>10.4</v>
      </c>
      <c r="S11" s="81">
        <v>3</v>
      </c>
      <c r="T11" s="8">
        <v>12.1</v>
      </c>
      <c r="U11" s="74">
        <f t="shared" si="3"/>
        <v>4</v>
      </c>
      <c r="V11" s="74">
        <f t="shared" si="4"/>
        <v>2</v>
      </c>
      <c r="W11" s="74">
        <f t="shared" si="5"/>
        <v>3</v>
      </c>
      <c r="X11" s="74">
        <f t="shared" si="6"/>
        <v>4</v>
      </c>
      <c r="Y11" s="74">
        <f t="shared" si="7"/>
        <v>3</v>
      </c>
      <c r="Z11" s="74">
        <f t="shared" si="8"/>
        <v>3</v>
      </c>
      <c r="AA11" s="74"/>
      <c r="AB11" s="71">
        <f t="shared" si="9"/>
        <v>0</v>
      </c>
      <c r="AC11" s="71">
        <f t="shared" si="9"/>
        <v>0</v>
      </c>
      <c r="AD11" s="71">
        <f t="shared" si="9"/>
        <v>3</v>
      </c>
      <c r="AE11" s="71">
        <f t="shared" si="9"/>
        <v>0</v>
      </c>
      <c r="AF11" s="71">
        <f t="shared" si="9"/>
        <v>0</v>
      </c>
    </row>
    <row r="12" spans="1:32">
      <c r="A12" s="127" t="s">
        <v>226</v>
      </c>
      <c r="B12" s="127" t="s">
        <v>35</v>
      </c>
      <c r="C12" s="127">
        <f t="shared" si="0"/>
        <v>3</v>
      </c>
      <c r="D12" s="127" t="s">
        <v>445</v>
      </c>
      <c r="E12" s="133" t="s">
        <v>227</v>
      </c>
      <c r="F12" s="129" t="s">
        <v>100</v>
      </c>
      <c r="G12" s="103">
        <f t="shared" si="1"/>
        <v>65.900000000000006</v>
      </c>
      <c r="H12" s="153">
        <f t="shared" si="2"/>
        <v>65.900000000000006</v>
      </c>
      <c r="I12" s="81">
        <v>2</v>
      </c>
      <c r="J12" s="8">
        <v>10.9</v>
      </c>
      <c r="K12" s="81">
        <v>3</v>
      </c>
      <c r="L12" s="8">
        <v>11.1</v>
      </c>
      <c r="M12" s="81">
        <v>1</v>
      </c>
      <c r="N12" s="57">
        <v>10.199999999999999</v>
      </c>
      <c r="O12" s="81">
        <v>3</v>
      </c>
      <c r="P12" s="8">
        <v>11.6</v>
      </c>
      <c r="Q12" s="81">
        <v>3</v>
      </c>
      <c r="R12" s="8">
        <v>12.3</v>
      </c>
      <c r="S12" s="81">
        <v>2</v>
      </c>
      <c r="T12" s="8">
        <v>9.8000000000000007</v>
      </c>
      <c r="U12" s="74">
        <f t="shared" si="3"/>
        <v>2</v>
      </c>
      <c r="V12" s="74">
        <f t="shared" si="4"/>
        <v>3</v>
      </c>
      <c r="W12" s="74">
        <f t="shared" si="5"/>
        <v>1</v>
      </c>
      <c r="X12" s="74">
        <f t="shared" si="6"/>
        <v>3</v>
      </c>
      <c r="Y12" s="74">
        <f t="shared" si="7"/>
        <v>3</v>
      </c>
      <c r="Z12" s="74">
        <f t="shared" si="8"/>
        <v>2</v>
      </c>
      <c r="AA12" s="74"/>
      <c r="AB12" s="71">
        <f t="shared" si="9"/>
        <v>0</v>
      </c>
      <c r="AC12" s="71">
        <f t="shared" si="9"/>
        <v>0</v>
      </c>
      <c r="AD12" s="71">
        <f t="shared" si="9"/>
        <v>3</v>
      </c>
      <c r="AE12" s="71">
        <f t="shared" si="9"/>
        <v>0</v>
      </c>
      <c r="AF12" s="71">
        <f t="shared" si="9"/>
        <v>0</v>
      </c>
    </row>
    <row r="13" spans="1:32">
      <c r="A13" s="127" t="s">
        <v>229</v>
      </c>
      <c r="B13" s="127" t="s">
        <v>35</v>
      </c>
      <c r="C13" s="127">
        <f t="shared" si="0"/>
        <v>2</v>
      </c>
      <c r="D13" s="136" t="s">
        <v>443</v>
      </c>
      <c r="E13" s="128" t="s">
        <v>160</v>
      </c>
      <c r="F13" s="129" t="s">
        <v>100</v>
      </c>
      <c r="G13" s="103">
        <f t="shared" si="1"/>
        <v>63.500000000000007</v>
      </c>
      <c r="H13" s="153">
        <f t="shared" si="2"/>
        <v>63.500000000000007</v>
      </c>
      <c r="I13" s="81">
        <v>2</v>
      </c>
      <c r="J13" s="8">
        <v>10.9</v>
      </c>
      <c r="K13" s="81">
        <v>2</v>
      </c>
      <c r="L13" s="8">
        <v>9.8000000000000007</v>
      </c>
      <c r="M13" s="81">
        <v>1</v>
      </c>
      <c r="N13" s="8">
        <v>10.4</v>
      </c>
      <c r="O13" s="81">
        <v>3</v>
      </c>
      <c r="P13" s="8">
        <v>11.3</v>
      </c>
      <c r="Q13" s="81">
        <v>2</v>
      </c>
      <c r="R13" s="8">
        <v>11.2</v>
      </c>
      <c r="S13" s="81">
        <v>2</v>
      </c>
      <c r="T13" s="8">
        <v>9.9</v>
      </c>
      <c r="U13" s="74">
        <f t="shared" si="3"/>
        <v>2</v>
      </c>
      <c r="V13" s="74">
        <f t="shared" si="4"/>
        <v>2</v>
      </c>
      <c r="W13" s="74">
        <f t="shared" si="5"/>
        <v>1</v>
      </c>
      <c r="X13" s="74">
        <f t="shared" si="6"/>
        <v>3</v>
      </c>
      <c r="Y13" s="74">
        <f t="shared" si="7"/>
        <v>2</v>
      </c>
      <c r="Z13" s="74">
        <f t="shared" si="8"/>
        <v>2</v>
      </c>
      <c r="AA13" s="74"/>
      <c r="AB13" s="71">
        <f t="shared" si="9"/>
        <v>0</v>
      </c>
      <c r="AC13" s="71">
        <f t="shared" si="9"/>
        <v>2</v>
      </c>
      <c r="AD13" s="71">
        <f t="shared" si="9"/>
        <v>0</v>
      </c>
      <c r="AE13" s="71">
        <f t="shared" si="9"/>
        <v>0</v>
      </c>
      <c r="AF13" s="71">
        <f t="shared" si="9"/>
        <v>0</v>
      </c>
    </row>
    <row r="14" spans="1:32">
      <c r="A14" s="127" t="s">
        <v>212</v>
      </c>
      <c r="B14" s="127" t="s">
        <v>35</v>
      </c>
      <c r="C14" s="127">
        <f t="shared" si="0"/>
        <v>2</v>
      </c>
      <c r="D14" s="127" t="s">
        <v>443</v>
      </c>
      <c r="E14" s="128" t="s">
        <v>213</v>
      </c>
      <c r="F14" s="129" t="s">
        <v>100</v>
      </c>
      <c r="G14" s="103">
        <f t="shared" si="1"/>
        <v>61.399999999999991</v>
      </c>
      <c r="H14" s="153">
        <f t="shared" si="2"/>
        <v>61.399999999999991</v>
      </c>
      <c r="I14" s="81">
        <v>2</v>
      </c>
      <c r="J14" s="8">
        <v>10.3</v>
      </c>
      <c r="K14" s="81">
        <v>2</v>
      </c>
      <c r="L14" s="8">
        <v>9.4499999999999993</v>
      </c>
      <c r="M14" s="81">
        <v>1</v>
      </c>
      <c r="N14" s="57">
        <v>9.9</v>
      </c>
      <c r="O14" s="81">
        <v>3</v>
      </c>
      <c r="P14" s="8">
        <v>11.7</v>
      </c>
      <c r="Q14" s="81">
        <v>2</v>
      </c>
      <c r="R14" s="8">
        <v>10.75</v>
      </c>
      <c r="S14" s="81">
        <v>2</v>
      </c>
      <c r="T14" s="8">
        <v>9.3000000000000007</v>
      </c>
      <c r="U14" s="74">
        <f t="shared" si="3"/>
        <v>2</v>
      </c>
      <c r="V14" s="74">
        <f t="shared" si="4"/>
        <v>2</v>
      </c>
      <c r="W14" s="74">
        <f t="shared" si="5"/>
        <v>1</v>
      </c>
      <c r="X14" s="74">
        <f t="shared" si="6"/>
        <v>3</v>
      </c>
      <c r="Y14" s="74">
        <f t="shared" si="7"/>
        <v>2</v>
      </c>
      <c r="Z14" s="74">
        <f t="shared" si="8"/>
        <v>2</v>
      </c>
      <c r="AA14" s="74"/>
      <c r="AB14" s="71">
        <f t="shared" si="9"/>
        <v>0</v>
      </c>
      <c r="AC14" s="71">
        <f t="shared" si="9"/>
        <v>2</v>
      </c>
      <c r="AD14" s="71">
        <f t="shared" si="9"/>
        <v>0</v>
      </c>
      <c r="AE14" s="71">
        <f t="shared" si="9"/>
        <v>0</v>
      </c>
      <c r="AF14" s="71">
        <f t="shared" si="9"/>
        <v>0</v>
      </c>
    </row>
    <row r="15" spans="1:32">
      <c r="A15" s="127" t="s">
        <v>233</v>
      </c>
      <c r="B15" s="127" t="s">
        <v>34</v>
      </c>
      <c r="C15" s="127" t="s">
        <v>93</v>
      </c>
      <c r="D15" s="127" t="s">
        <v>448</v>
      </c>
      <c r="E15" s="128" t="s">
        <v>102</v>
      </c>
      <c r="F15" s="129" t="s">
        <v>100</v>
      </c>
      <c r="G15" s="103">
        <f t="shared" si="1"/>
        <v>82.5</v>
      </c>
      <c r="H15" s="103">
        <f t="shared" si="2"/>
        <v>82.5</v>
      </c>
      <c r="I15" s="81">
        <v>5</v>
      </c>
      <c r="J15" s="8">
        <v>14.55</v>
      </c>
      <c r="K15" s="81">
        <v>4</v>
      </c>
      <c r="L15" s="8">
        <v>12</v>
      </c>
      <c r="M15" s="81">
        <v>4</v>
      </c>
      <c r="N15" s="8">
        <v>13.5</v>
      </c>
      <c r="O15" s="81">
        <v>5</v>
      </c>
      <c r="P15" s="8">
        <v>14.7</v>
      </c>
      <c r="Q15" s="81">
        <v>5</v>
      </c>
      <c r="R15" s="8">
        <v>13.65</v>
      </c>
      <c r="S15" s="81">
        <v>5</v>
      </c>
      <c r="T15" s="8">
        <v>14.1</v>
      </c>
      <c r="U15" s="74">
        <f t="shared" si="3"/>
        <v>5</v>
      </c>
      <c r="V15" s="74">
        <f t="shared" si="4"/>
        <v>4</v>
      </c>
      <c r="W15" s="74">
        <f t="shared" si="5"/>
        <v>4</v>
      </c>
      <c r="X15" s="74">
        <f t="shared" si="6"/>
        <v>5</v>
      </c>
      <c r="Y15" s="74">
        <f t="shared" si="7"/>
        <v>5</v>
      </c>
      <c r="Z15" s="74">
        <f t="shared" si="8"/>
        <v>5</v>
      </c>
      <c r="AA15" s="74"/>
      <c r="AB15" s="71">
        <f t="shared" si="9"/>
        <v>0</v>
      </c>
      <c r="AC15" s="71">
        <f t="shared" si="9"/>
        <v>0</v>
      </c>
      <c r="AD15" s="71">
        <f t="shared" si="9"/>
        <v>0</v>
      </c>
      <c r="AE15" s="71">
        <f t="shared" si="9"/>
        <v>0</v>
      </c>
      <c r="AF15" s="71">
        <f t="shared" si="9"/>
        <v>5</v>
      </c>
    </row>
    <row r="16" spans="1:32">
      <c r="A16" s="127" t="s">
        <v>239</v>
      </c>
      <c r="B16" s="127" t="s">
        <v>34</v>
      </c>
      <c r="C16" s="127" t="s">
        <v>93</v>
      </c>
      <c r="D16" s="127" t="s">
        <v>448</v>
      </c>
      <c r="E16" s="128" t="s">
        <v>112</v>
      </c>
      <c r="F16" s="129" t="s">
        <v>100</v>
      </c>
      <c r="G16" s="103">
        <f t="shared" si="1"/>
        <v>78.55</v>
      </c>
      <c r="H16" s="103">
        <f t="shared" si="2"/>
        <v>78.55</v>
      </c>
      <c r="I16" s="81">
        <v>5</v>
      </c>
      <c r="J16" s="8">
        <v>14.65</v>
      </c>
      <c r="K16" s="81">
        <v>4</v>
      </c>
      <c r="L16" s="8">
        <v>12.15</v>
      </c>
      <c r="M16" s="81">
        <v>4</v>
      </c>
      <c r="N16" s="8">
        <v>13.7</v>
      </c>
      <c r="O16" s="81">
        <v>5</v>
      </c>
      <c r="P16" s="8">
        <v>13</v>
      </c>
      <c r="Q16" s="81">
        <v>4</v>
      </c>
      <c r="R16" s="8">
        <v>12.45</v>
      </c>
      <c r="S16" s="81">
        <v>5</v>
      </c>
      <c r="T16" s="8">
        <v>12.6</v>
      </c>
      <c r="U16" s="74">
        <f t="shared" si="3"/>
        <v>5</v>
      </c>
      <c r="V16" s="74">
        <f t="shared" si="4"/>
        <v>4</v>
      </c>
      <c r="W16" s="74">
        <f t="shared" si="5"/>
        <v>4</v>
      </c>
      <c r="X16" s="74">
        <f t="shared" si="6"/>
        <v>5</v>
      </c>
      <c r="Y16" s="74">
        <f t="shared" si="7"/>
        <v>4</v>
      </c>
      <c r="Z16" s="74">
        <f t="shared" si="8"/>
        <v>5</v>
      </c>
      <c r="AA16" s="74"/>
      <c r="AB16" s="71">
        <f t="shared" si="9"/>
        <v>0</v>
      </c>
      <c r="AC16" s="71">
        <f t="shared" si="9"/>
        <v>0</v>
      </c>
      <c r="AD16" s="71">
        <f t="shared" si="9"/>
        <v>0</v>
      </c>
      <c r="AE16" s="71">
        <f t="shared" si="9"/>
        <v>4</v>
      </c>
      <c r="AF16" s="71">
        <f t="shared" si="9"/>
        <v>5</v>
      </c>
    </row>
    <row r="17" spans="1:32">
      <c r="A17" s="127" t="s">
        <v>234</v>
      </c>
      <c r="B17" s="127" t="s">
        <v>34</v>
      </c>
      <c r="C17" s="127" t="s">
        <v>93</v>
      </c>
      <c r="D17" s="127" t="s">
        <v>448</v>
      </c>
      <c r="E17" s="134" t="s">
        <v>103</v>
      </c>
      <c r="F17" s="131" t="s">
        <v>100</v>
      </c>
      <c r="G17" s="103">
        <f t="shared" si="1"/>
        <v>78.149999999999991</v>
      </c>
      <c r="H17" s="103">
        <f t="shared" si="2"/>
        <v>78.149999999999991</v>
      </c>
      <c r="I17" s="81">
        <v>5</v>
      </c>
      <c r="J17" s="8">
        <v>13.9</v>
      </c>
      <c r="K17" s="81">
        <v>4</v>
      </c>
      <c r="L17" s="8">
        <v>12.25</v>
      </c>
      <c r="M17" s="81">
        <v>4</v>
      </c>
      <c r="N17" s="8">
        <v>12.85</v>
      </c>
      <c r="O17" s="81">
        <v>5</v>
      </c>
      <c r="P17" s="8">
        <v>13.55</v>
      </c>
      <c r="Q17" s="81">
        <v>4</v>
      </c>
      <c r="R17" s="8">
        <v>12.85</v>
      </c>
      <c r="S17" s="81">
        <v>4</v>
      </c>
      <c r="T17" s="8">
        <v>12.75</v>
      </c>
      <c r="U17" s="74">
        <f t="shared" si="3"/>
        <v>5</v>
      </c>
      <c r="V17" s="74">
        <f t="shared" si="4"/>
        <v>4</v>
      </c>
      <c r="W17" s="74">
        <f t="shared" si="5"/>
        <v>4</v>
      </c>
      <c r="X17" s="74">
        <f t="shared" si="6"/>
        <v>5</v>
      </c>
      <c r="Y17" s="74">
        <f t="shared" si="7"/>
        <v>4</v>
      </c>
      <c r="Z17" s="74">
        <f t="shared" si="8"/>
        <v>4</v>
      </c>
      <c r="AA17" s="74"/>
      <c r="AB17" s="71">
        <f t="shared" si="9"/>
        <v>0</v>
      </c>
      <c r="AC17" s="71">
        <f t="shared" si="9"/>
        <v>0</v>
      </c>
      <c r="AD17" s="71">
        <f t="shared" si="9"/>
        <v>0</v>
      </c>
      <c r="AE17" s="71">
        <f t="shared" si="9"/>
        <v>4</v>
      </c>
      <c r="AF17" s="71">
        <f t="shared" si="9"/>
        <v>0</v>
      </c>
    </row>
    <row r="18" spans="1:32">
      <c r="A18" s="127" t="s">
        <v>240</v>
      </c>
      <c r="B18" s="127" t="s">
        <v>34</v>
      </c>
      <c r="C18" s="127" t="s">
        <v>93</v>
      </c>
      <c r="D18" s="127" t="s">
        <v>448</v>
      </c>
      <c r="E18" s="132" t="s">
        <v>113</v>
      </c>
      <c r="F18" s="131" t="s">
        <v>100</v>
      </c>
      <c r="G18" s="103">
        <f t="shared" si="1"/>
        <v>76.649999999999991</v>
      </c>
      <c r="H18" s="103">
        <f t="shared" si="2"/>
        <v>76.649999999999991</v>
      </c>
      <c r="I18" s="81">
        <v>4</v>
      </c>
      <c r="J18" s="8">
        <v>13.3</v>
      </c>
      <c r="K18" s="81">
        <v>3</v>
      </c>
      <c r="L18" s="8">
        <v>11.8</v>
      </c>
      <c r="M18" s="81">
        <v>4</v>
      </c>
      <c r="N18" s="57">
        <v>13.45</v>
      </c>
      <c r="O18" s="81">
        <v>5</v>
      </c>
      <c r="P18" s="8">
        <v>13.85</v>
      </c>
      <c r="Q18" s="81">
        <v>4</v>
      </c>
      <c r="R18" s="8">
        <v>11.4</v>
      </c>
      <c r="S18" s="81">
        <v>4</v>
      </c>
      <c r="T18" s="8">
        <v>12.85</v>
      </c>
      <c r="U18" s="74">
        <f t="shared" si="3"/>
        <v>4</v>
      </c>
      <c r="V18" s="74">
        <f t="shared" si="4"/>
        <v>3</v>
      </c>
      <c r="W18" s="74">
        <f t="shared" si="5"/>
        <v>4</v>
      </c>
      <c r="X18" s="74">
        <f t="shared" si="6"/>
        <v>5</v>
      </c>
      <c r="Y18" s="74">
        <f t="shared" si="7"/>
        <v>4</v>
      </c>
      <c r="Z18" s="74">
        <f t="shared" si="8"/>
        <v>4</v>
      </c>
      <c r="AA18" s="74"/>
      <c r="AB18" s="71">
        <f t="shared" si="9"/>
        <v>0</v>
      </c>
      <c r="AC18" s="71">
        <f t="shared" si="9"/>
        <v>0</v>
      </c>
      <c r="AD18" s="71">
        <f t="shared" si="9"/>
        <v>0</v>
      </c>
      <c r="AE18" s="71">
        <f t="shared" si="9"/>
        <v>4</v>
      </c>
      <c r="AF18" s="71">
        <f t="shared" si="9"/>
        <v>0</v>
      </c>
    </row>
    <row r="19" spans="1:32">
      <c r="A19" s="127" t="s">
        <v>232</v>
      </c>
      <c r="B19" s="127" t="s">
        <v>34</v>
      </c>
      <c r="C19" s="127" t="s">
        <v>93</v>
      </c>
      <c r="D19" s="127" t="s">
        <v>448</v>
      </c>
      <c r="E19" s="128" t="s">
        <v>101</v>
      </c>
      <c r="F19" s="129" t="s">
        <v>100</v>
      </c>
      <c r="G19" s="103">
        <f t="shared" si="1"/>
        <v>75.2</v>
      </c>
      <c r="H19" s="103">
        <f t="shared" si="2"/>
        <v>75.2</v>
      </c>
      <c r="I19" s="81">
        <v>5</v>
      </c>
      <c r="J19" s="8">
        <v>13.25</v>
      </c>
      <c r="K19" s="81">
        <v>4</v>
      </c>
      <c r="L19" s="8">
        <v>11.85</v>
      </c>
      <c r="M19" s="81">
        <v>4</v>
      </c>
      <c r="N19" s="8">
        <v>12.85</v>
      </c>
      <c r="O19" s="81">
        <v>4</v>
      </c>
      <c r="P19" s="8">
        <v>12.85</v>
      </c>
      <c r="Q19" s="81">
        <v>4</v>
      </c>
      <c r="R19" s="8">
        <v>12.7</v>
      </c>
      <c r="S19" s="81">
        <v>4</v>
      </c>
      <c r="T19" s="8">
        <v>11.7</v>
      </c>
      <c r="U19" s="74">
        <f t="shared" si="3"/>
        <v>5</v>
      </c>
      <c r="V19" s="74">
        <f t="shared" si="4"/>
        <v>4</v>
      </c>
      <c r="W19" s="74">
        <f t="shared" si="5"/>
        <v>4</v>
      </c>
      <c r="X19" s="74">
        <f t="shared" si="6"/>
        <v>4</v>
      </c>
      <c r="Y19" s="74">
        <f t="shared" si="7"/>
        <v>4</v>
      </c>
      <c r="Z19" s="74">
        <f t="shared" si="8"/>
        <v>4</v>
      </c>
      <c r="AA19" s="74"/>
      <c r="AB19" s="71">
        <f t="shared" si="9"/>
        <v>0</v>
      </c>
      <c r="AC19" s="71">
        <f t="shared" si="9"/>
        <v>0</v>
      </c>
      <c r="AD19" s="71">
        <f t="shared" si="9"/>
        <v>0</v>
      </c>
      <c r="AE19" s="71">
        <f t="shared" si="9"/>
        <v>4</v>
      </c>
      <c r="AF19" s="71">
        <f t="shared" si="9"/>
        <v>0</v>
      </c>
    </row>
    <row r="20" spans="1:32">
      <c r="A20" s="127" t="s">
        <v>230</v>
      </c>
      <c r="B20" s="127" t="s">
        <v>34</v>
      </c>
      <c r="C20" s="127" t="s">
        <v>95</v>
      </c>
      <c r="D20" s="127" t="s">
        <v>492</v>
      </c>
      <c r="E20" s="130" t="s">
        <v>81</v>
      </c>
      <c r="F20" s="129" t="s">
        <v>100</v>
      </c>
      <c r="G20" s="103">
        <f t="shared" si="1"/>
        <v>70.850000000000009</v>
      </c>
      <c r="H20" s="103">
        <f t="shared" si="2"/>
        <v>70.850000000000009</v>
      </c>
      <c r="I20" s="81">
        <v>3</v>
      </c>
      <c r="J20" s="8">
        <v>11.35</v>
      </c>
      <c r="K20" s="81">
        <v>4</v>
      </c>
      <c r="L20" s="8">
        <v>11.75</v>
      </c>
      <c r="M20" s="81">
        <v>4</v>
      </c>
      <c r="N20" s="8">
        <v>13.3</v>
      </c>
      <c r="O20" s="81">
        <v>3</v>
      </c>
      <c r="P20" s="8">
        <v>11.6</v>
      </c>
      <c r="Q20" s="81">
        <v>4</v>
      </c>
      <c r="R20" s="8">
        <v>11</v>
      </c>
      <c r="S20" s="81">
        <v>4</v>
      </c>
      <c r="T20" s="8">
        <v>11.85</v>
      </c>
      <c r="U20" s="74">
        <f t="shared" si="3"/>
        <v>3</v>
      </c>
      <c r="V20" s="74">
        <f t="shared" si="4"/>
        <v>4</v>
      </c>
      <c r="W20" s="74">
        <f t="shared" si="5"/>
        <v>4</v>
      </c>
      <c r="X20" s="74">
        <f t="shared" si="6"/>
        <v>3</v>
      </c>
      <c r="Y20" s="74">
        <f t="shared" si="7"/>
        <v>4</v>
      </c>
      <c r="Z20" s="74">
        <f t="shared" si="8"/>
        <v>4</v>
      </c>
      <c r="AA20" s="74"/>
      <c r="AB20" s="71">
        <f t="shared" si="9"/>
        <v>0</v>
      </c>
      <c r="AC20" s="71">
        <f t="shared" si="9"/>
        <v>0</v>
      </c>
      <c r="AD20" s="71">
        <f t="shared" si="9"/>
        <v>0</v>
      </c>
      <c r="AE20" s="71">
        <f t="shared" si="9"/>
        <v>4</v>
      </c>
      <c r="AF20" s="71">
        <f t="shared" si="9"/>
        <v>0</v>
      </c>
    </row>
    <row r="21" spans="1:32">
      <c r="A21" s="127" t="s">
        <v>231</v>
      </c>
      <c r="B21" s="127" t="s">
        <v>34</v>
      </c>
      <c r="C21" s="127" t="s">
        <v>95</v>
      </c>
      <c r="D21" s="127" t="s">
        <v>492</v>
      </c>
      <c r="E21" s="128" t="s">
        <v>82</v>
      </c>
      <c r="F21" s="129" t="s">
        <v>100</v>
      </c>
      <c r="G21" s="103">
        <f t="shared" si="1"/>
        <v>69.849999999999994</v>
      </c>
      <c r="H21" s="103">
        <f t="shared" si="2"/>
        <v>69.849999999999994</v>
      </c>
      <c r="I21" s="81">
        <v>3</v>
      </c>
      <c r="J21" s="8">
        <v>11.35</v>
      </c>
      <c r="K21" s="81">
        <v>3</v>
      </c>
      <c r="L21" s="8">
        <v>11.3</v>
      </c>
      <c r="M21" s="81">
        <v>4</v>
      </c>
      <c r="N21" s="8">
        <v>11.5</v>
      </c>
      <c r="O21" s="81">
        <v>5</v>
      </c>
      <c r="P21" s="8">
        <v>13</v>
      </c>
      <c r="Q21" s="81">
        <v>3</v>
      </c>
      <c r="R21" s="8">
        <v>10.25</v>
      </c>
      <c r="S21" s="81">
        <v>4</v>
      </c>
      <c r="T21" s="8">
        <v>12.45</v>
      </c>
      <c r="U21" s="74">
        <f t="shared" si="3"/>
        <v>3</v>
      </c>
      <c r="V21" s="74">
        <f t="shared" si="4"/>
        <v>3</v>
      </c>
      <c r="W21" s="74">
        <f t="shared" si="5"/>
        <v>4</v>
      </c>
      <c r="X21" s="74">
        <f t="shared" si="6"/>
        <v>5</v>
      </c>
      <c r="Y21" s="74">
        <f t="shared" si="7"/>
        <v>3</v>
      </c>
      <c r="Z21" s="74">
        <f t="shared" si="8"/>
        <v>4</v>
      </c>
      <c r="AA21" s="74"/>
      <c r="AB21" s="71">
        <f t="shared" si="9"/>
        <v>0</v>
      </c>
      <c r="AC21" s="71">
        <f t="shared" si="9"/>
        <v>0</v>
      </c>
      <c r="AD21" s="71">
        <f t="shared" si="9"/>
        <v>3</v>
      </c>
      <c r="AE21" s="71">
        <f t="shared" si="9"/>
        <v>0</v>
      </c>
      <c r="AF21" s="71">
        <f t="shared" si="9"/>
        <v>0</v>
      </c>
    </row>
    <row r="22" spans="1:32">
      <c r="A22" s="136" t="s">
        <v>241</v>
      </c>
      <c r="B22" s="136" t="s">
        <v>34</v>
      </c>
      <c r="C22" s="136">
        <v>2</v>
      </c>
      <c r="D22" s="136" t="s">
        <v>444</v>
      </c>
      <c r="E22" s="137" t="s">
        <v>114</v>
      </c>
      <c r="F22" s="129" t="s">
        <v>100</v>
      </c>
      <c r="G22" s="103">
        <f t="shared" si="1"/>
        <v>56.81</v>
      </c>
      <c r="H22" s="103">
        <f t="shared" si="2"/>
        <v>43.7</v>
      </c>
      <c r="I22" s="81">
        <v>2</v>
      </c>
      <c r="J22" s="8">
        <v>11.3</v>
      </c>
      <c r="K22" s="81"/>
      <c r="L22" s="8"/>
      <c r="M22" s="81"/>
      <c r="N22" s="57"/>
      <c r="O22" s="81">
        <v>2</v>
      </c>
      <c r="P22" s="8">
        <v>10.75</v>
      </c>
      <c r="Q22" s="81">
        <v>2</v>
      </c>
      <c r="R22" s="8">
        <v>10.9</v>
      </c>
      <c r="S22" s="81">
        <v>2</v>
      </c>
      <c r="T22" s="8">
        <v>10.75</v>
      </c>
      <c r="U22" s="74">
        <f t="shared" si="3"/>
        <v>2</v>
      </c>
      <c r="V22" s="74">
        <f t="shared" si="4"/>
        <v>0</v>
      </c>
      <c r="W22" s="74">
        <f t="shared" si="5"/>
        <v>0</v>
      </c>
      <c r="X22" s="74">
        <f t="shared" si="6"/>
        <v>2</v>
      </c>
      <c r="Y22" s="74">
        <f t="shared" si="7"/>
        <v>2</v>
      </c>
      <c r="Z22" s="74">
        <f t="shared" si="8"/>
        <v>2</v>
      </c>
      <c r="AA22" s="74"/>
      <c r="AB22" s="71">
        <f t="shared" si="9"/>
        <v>0</v>
      </c>
      <c r="AC22" s="71">
        <f t="shared" si="9"/>
        <v>2</v>
      </c>
      <c r="AD22" s="71">
        <f t="shared" si="9"/>
        <v>0</v>
      </c>
      <c r="AE22" s="71">
        <f t="shared" si="9"/>
        <v>0</v>
      </c>
      <c r="AF22" s="71">
        <f t="shared" si="9"/>
        <v>0</v>
      </c>
    </row>
    <row r="23" spans="1:32">
      <c r="A23" s="136" t="s">
        <v>246</v>
      </c>
      <c r="B23" s="136" t="s">
        <v>34</v>
      </c>
      <c r="C23" s="136">
        <v>2</v>
      </c>
      <c r="D23" s="136" t="s">
        <v>444</v>
      </c>
      <c r="E23" s="137" t="s">
        <v>159</v>
      </c>
      <c r="F23" s="129" t="s">
        <v>100</v>
      </c>
      <c r="G23" s="103">
        <f t="shared" si="1"/>
        <v>56.485000000000007</v>
      </c>
      <c r="H23" s="103">
        <f t="shared" si="2"/>
        <v>43.45</v>
      </c>
      <c r="I23" s="81">
        <v>2</v>
      </c>
      <c r="J23" s="57">
        <v>11.1</v>
      </c>
      <c r="K23" s="81"/>
      <c r="L23" s="8"/>
      <c r="M23" s="81"/>
      <c r="N23" s="8"/>
      <c r="O23" s="81">
        <v>2</v>
      </c>
      <c r="P23" s="8">
        <v>10.3</v>
      </c>
      <c r="Q23" s="81">
        <v>2</v>
      </c>
      <c r="R23" s="8">
        <v>11</v>
      </c>
      <c r="S23" s="81">
        <v>2</v>
      </c>
      <c r="T23" s="8">
        <v>11.05</v>
      </c>
      <c r="U23" s="74">
        <f t="shared" si="3"/>
        <v>2</v>
      </c>
      <c r="V23" s="74">
        <f t="shared" si="4"/>
        <v>0</v>
      </c>
      <c r="W23" s="74">
        <f t="shared" si="5"/>
        <v>0</v>
      </c>
      <c r="X23" s="74">
        <f t="shared" si="6"/>
        <v>2</v>
      </c>
      <c r="Y23" s="74">
        <f t="shared" si="7"/>
        <v>2</v>
      </c>
      <c r="Z23" s="74">
        <f t="shared" si="8"/>
        <v>2</v>
      </c>
      <c r="AA23" s="74"/>
      <c r="AB23" s="71">
        <f t="shared" si="9"/>
        <v>0</v>
      </c>
      <c r="AC23" s="71">
        <f t="shared" si="9"/>
        <v>2</v>
      </c>
      <c r="AD23" s="71">
        <f t="shared" si="9"/>
        <v>0</v>
      </c>
      <c r="AE23" s="71">
        <f t="shared" si="9"/>
        <v>0</v>
      </c>
      <c r="AF23" s="71">
        <f t="shared" si="9"/>
        <v>0</v>
      </c>
    </row>
    <row r="24" spans="1:32">
      <c r="A24" s="127" t="s">
        <v>242</v>
      </c>
      <c r="B24" s="127" t="s">
        <v>34</v>
      </c>
      <c r="C24" s="127">
        <v>2</v>
      </c>
      <c r="D24" s="127" t="s">
        <v>444</v>
      </c>
      <c r="E24" s="128" t="s">
        <v>243</v>
      </c>
      <c r="F24" s="129" t="s">
        <v>100</v>
      </c>
      <c r="G24" s="103">
        <f t="shared" si="1"/>
        <v>56.160000000000004</v>
      </c>
      <c r="H24" s="103">
        <f t="shared" si="2"/>
        <v>43.2</v>
      </c>
      <c r="I24" s="115">
        <v>2</v>
      </c>
      <c r="J24" s="8">
        <v>10.5</v>
      </c>
      <c r="K24" s="81"/>
      <c r="L24" s="8"/>
      <c r="M24" s="81"/>
      <c r="N24" s="57"/>
      <c r="O24" s="81">
        <v>2</v>
      </c>
      <c r="P24" s="8">
        <v>10.199999999999999</v>
      </c>
      <c r="Q24" s="81">
        <v>2</v>
      </c>
      <c r="R24" s="8">
        <v>11.4</v>
      </c>
      <c r="S24" s="81">
        <v>2</v>
      </c>
      <c r="T24" s="8">
        <v>11.1</v>
      </c>
      <c r="U24" s="74">
        <f t="shared" si="3"/>
        <v>2</v>
      </c>
      <c r="V24" s="74">
        <f t="shared" si="4"/>
        <v>0</v>
      </c>
      <c r="W24" s="74">
        <f t="shared" si="5"/>
        <v>0</v>
      </c>
      <c r="X24" s="74">
        <f t="shared" si="6"/>
        <v>2</v>
      </c>
      <c r="Y24" s="74">
        <f t="shared" si="7"/>
        <v>2</v>
      </c>
      <c r="Z24" s="74">
        <f t="shared" si="8"/>
        <v>2</v>
      </c>
      <c r="AA24" s="74"/>
      <c r="AB24" s="71">
        <f t="shared" si="9"/>
        <v>0</v>
      </c>
      <c r="AC24" s="71">
        <f t="shared" si="9"/>
        <v>2</v>
      </c>
      <c r="AD24" s="71">
        <f t="shared" si="9"/>
        <v>0</v>
      </c>
      <c r="AE24" s="71">
        <f t="shared" si="9"/>
        <v>0</v>
      </c>
      <c r="AF24" s="71">
        <f t="shared" si="9"/>
        <v>0</v>
      </c>
    </row>
    <row r="25" spans="1:32">
      <c r="A25" s="127" t="s">
        <v>253</v>
      </c>
      <c r="B25" s="127" t="s">
        <v>34</v>
      </c>
      <c r="C25" s="127">
        <v>2</v>
      </c>
      <c r="D25" s="127" t="s">
        <v>444</v>
      </c>
      <c r="E25" s="128" t="s">
        <v>254</v>
      </c>
      <c r="F25" s="129" t="s">
        <v>100</v>
      </c>
      <c r="G25" s="103">
        <f t="shared" si="1"/>
        <v>55.25</v>
      </c>
      <c r="H25" s="103">
        <f t="shared" si="2"/>
        <v>42.5</v>
      </c>
      <c r="I25" s="81">
        <v>2</v>
      </c>
      <c r="J25" s="8">
        <v>10.199999999999999</v>
      </c>
      <c r="K25" s="81"/>
      <c r="L25" s="8"/>
      <c r="M25" s="81"/>
      <c r="N25" s="8"/>
      <c r="O25" s="81">
        <v>2</v>
      </c>
      <c r="P25" s="8">
        <v>10.1</v>
      </c>
      <c r="Q25" s="81">
        <v>2</v>
      </c>
      <c r="R25" s="8">
        <v>11.45</v>
      </c>
      <c r="S25" s="81">
        <v>2</v>
      </c>
      <c r="T25" s="8">
        <v>10.75</v>
      </c>
      <c r="U25" s="74">
        <f t="shared" si="3"/>
        <v>2</v>
      </c>
      <c r="V25" s="74">
        <f t="shared" si="4"/>
        <v>0</v>
      </c>
      <c r="W25" s="74">
        <f t="shared" si="5"/>
        <v>0</v>
      </c>
      <c r="X25" s="74">
        <f t="shared" si="6"/>
        <v>2</v>
      </c>
      <c r="Y25" s="74">
        <f t="shared" si="7"/>
        <v>2</v>
      </c>
      <c r="Z25" s="74">
        <f t="shared" si="8"/>
        <v>2</v>
      </c>
      <c r="AA25" s="74"/>
      <c r="AB25" s="71">
        <f t="shared" si="9"/>
        <v>0</v>
      </c>
      <c r="AC25" s="71">
        <f t="shared" si="9"/>
        <v>2</v>
      </c>
      <c r="AD25" s="71">
        <f t="shared" si="9"/>
        <v>0</v>
      </c>
      <c r="AE25" s="71">
        <f t="shared" si="9"/>
        <v>0</v>
      </c>
      <c r="AF25" s="71">
        <f t="shared" si="9"/>
        <v>0</v>
      </c>
    </row>
    <row r="26" spans="1:32">
      <c r="A26" s="127" t="s">
        <v>235</v>
      </c>
      <c r="B26" s="127" t="s">
        <v>34</v>
      </c>
      <c r="C26" s="127">
        <v>2</v>
      </c>
      <c r="D26" s="127" t="s">
        <v>444</v>
      </c>
      <c r="E26" s="128" t="s">
        <v>161</v>
      </c>
      <c r="F26" s="129" t="s">
        <v>100</v>
      </c>
      <c r="G26" s="103">
        <f t="shared" si="1"/>
        <v>54.860000000000007</v>
      </c>
      <c r="H26" s="103">
        <f t="shared" si="2"/>
        <v>42.2</v>
      </c>
      <c r="I26" s="81">
        <v>2</v>
      </c>
      <c r="J26" s="8">
        <v>10.7</v>
      </c>
      <c r="K26" s="81"/>
      <c r="L26" s="8"/>
      <c r="M26" s="81"/>
      <c r="N26" s="8"/>
      <c r="O26" s="81">
        <v>2</v>
      </c>
      <c r="P26" s="8">
        <v>10.199999999999999</v>
      </c>
      <c r="Q26" s="81">
        <v>2</v>
      </c>
      <c r="R26" s="8">
        <v>10.5</v>
      </c>
      <c r="S26" s="81">
        <v>2</v>
      </c>
      <c r="T26" s="8">
        <v>10.8</v>
      </c>
      <c r="U26" s="74">
        <f t="shared" si="3"/>
        <v>2</v>
      </c>
      <c r="V26" s="74">
        <f t="shared" si="4"/>
        <v>0</v>
      </c>
      <c r="W26" s="74">
        <f t="shared" si="5"/>
        <v>0</v>
      </c>
      <c r="X26" s="74">
        <f t="shared" si="6"/>
        <v>2</v>
      </c>
      <c r="Y26" s="74">
        <f t="shared" si="7"/>
        <v>2</v>
      </c>
      <c r="Z26" s="74">
        <f t="shared" si="8"/>
        <v>2</v>
      </c>
      <c r="AA26" s="74"/>
      <c r="AB26" s="71">
        <f t="shared" si="9"/>
        <v>0</v>
      </c>
      <c r="AC26" s="71">
        <f t="shared" si="9"/>
        <v>2</v>
      </c>
      <c r="AD26" s="71">
        <f t="shared" si="9"/>
        <v>0</v>
      </c>
      <c r="AE26" s="71">
        <f t="shared" si="9"/>
        <v>0</v>
      </c>
      <c r="AF26" s="71">
        <f t="shared" si="9"/>
        <v>0</v>
      </c>
    </row>
    <row r="27" spans="1:32">
      <c r="A27" s="127" t="s">
        <v>255</v>
      </c>
      <c r="B27" s="127" t="s">
        <v>34</v>
      </c>
      <c r="C27" s="127">
        <v>2</v>
      </c>
      <c r="D27" s="127" t="s">
        <v>444</v>
      </c>
      <c r="E27" s="128" t="s">
        <v>256</v>
      </c>
      <c r="F27" s="129" t="s">
        <v>100</v>
      </c>
      <c r="G27" s="103">
        <f t="shared" si="1"/>
        <v>51.935000000000002</v>
      </c>
      <c r="H27" s="103">
        <f t="shared" si="2"/>
        <v>39.950000000000003</v>
      </c>
      <c r="I27" s="81">
        <v>2</v>
      </c>
      <c r="J27" s="8">
        <v>9</v>
      </c>
      <c r="K27" s="81"/>
      <c r="L27" s="8"/>
      <c r="M27" s="81"/>
      <c r="N27" s="8"/>
      <c r="O27" s="81">
        <v>2</v>
      </c>
      <c r="P27" s="8">
        <v>10.15</v>
      </c>
      <c r="Q27" s="81">
        <v>2</v>
      </c>
      <c r="R27" s="8">
        <v>10.55</v>
      </c>
      <c r="S27" s="81">
        <v>2</v>
      </c>
      <c r="T27" s="8">
        <v>10.25</v>
      </c>
      <c r="U27" s="74">
        <f t="shared" si="3"/>
        <v>2</v>
      </c>
      <c r="V27" s="74">
        <f t="shared" si="4"/>
        <v>0</v>
      </c>
      <c r="W27" s="74">
        <f t="shared" si="5"/>
        <v>0</v>
      </c>
      <c r="X27" s="74">
        <f t="shared" si="6"/>
        <v>2</v>
      </c>
      <c r="Y27" s="74">
        <f t="shared" si="7"/>
        <v>2</v>
      </c>
      <c r="Z27" s="74">
        <f t="shared" si="8"/>
        <v>2</v>
      </c>
      <c r="AA27" s="74"/>
      <c r="AB27" s="71">
        <f t="shared" si="9"/>
        <v>0</v>
      </c>
      <c r="AC27" s="71">
        <f t="shared" si="9"/>
        <v>2</v>
      </c>
      <c r="AD27" s="71">
        <f t="shared" si="9"/>
        <v>0</v>
      </c>
      <c r="AE27" s="71">
        <f t="shared" si="9"/>
        <v>0</v>
      </c>
      <c r="AF27" s="71">
        <f t="shared" si="9"/>
        <v>0</v>
      </c>
    </row>
    <row r="28" spans="1:32">
      <c r="A28" s="136" t="s">
        <v>247</v>
      </c>
      <c r="B28" s="136" t="s">
        <v>34</v>
      </c>
      <c r="C28" s="136">
        <v>1</v>
      </c>
      <c r="D28" s="136" t="s">
        <v>444</v>
      </c>
      <c r="E28" s="137" t="s">
        <v>248</v>
      </c>
      <c r="F28" s="129" t="s">
        <v>100</v>
      </c>
      <c r="G28" s="103">
        <f t="shared" si="1"/>
        <v>50.180000000000007</v>
      </c>
      <c r="H28" s="103">
        <f t="shared" si="2"/>
        <v>38.6</v>
      </c>
      <c r="I28" s="81">
        <v>1</v>
      </c>
      <c r="J28" s="8">
        <v>10</v>
      </c>
      <c r="K28" s="81"/>
      <c r="L28" s="8"/>
      <c r="M28" s="81"/>
      <c r="N28" s="8"/>
      <c r="O28" s="81">
        <v>1</v>
      </c>
      <c r="P28" s="8">
        <v>10.1</v>
      </c>
      <c r="Q28" s="81">
        <v>1</v>
      </c>
      <c r="R28" s="8">
        <v>10.1</v>
      </c>
      <c r="S28" s="81">
        <v>1</v>
      </c>
      <c r="T28" s="8">
        <v>8.4</v>
      </c>
      <c r="U28" s="74">
        <f t="shared" si="3"/>
        <v>1</v>
      </c>
      <c r="V28" s="74">
        <f t="shared" si="4"/>
        <v>0</v>
      </c>
      <c r="W28" s="74">
        <f t="shared" si="5"/>
        <v>0</v>
      </c>
      <c r="X28" s="74">
        <f t="shared" si="6"/>
        <v>1</v>
      </c>
      <c r="Y28" s="74">
        <f t="shared" si="7"/>
        <v>1</v>
      </c>
      <c r="Z28" s="74">
        <f t="shared" si="8"/>
        <v>1</v>
      </c>
      <c r="AA28" s="74"/>
      <c r="AB28" s="71">
        <f t="shared" si="9"/>
        <v>1</v>
      </c>
      <c r="AC28" s="71">
        <f t="shared" si="9"/>
        <v>0</v>
      </c>
      <c r="AD28" s="71">
        <f t="shared" si="9"/>
        <v>0</v>
      </c>
      <c r="AE28" s="71">
        <f t="shared" si="9"/>
        <v>0</v>
      </c>
      <c r="AF28" s="71">
        <f t="shared" si="9"/>
        <v>0</v>
      </c>
    </row>
    <row r="29" spans="1:32">
      <c r="A29" s="136" t="s">
        <v>244</v>
      </c>
      <c r="B29" s="136" t="s">
        <v>34</v>
      </c>
      <c r="C29" s="136">
        <v>1</v>
      </c>
      <c r="D29" s="136" t="s">
        <v>444</v>
      </c>
      <c r="E29" s="137" t="s">
        <v>245</v>
      </c>
      <c r="F29" s="129" t="s">
        <v>100</v>
      </c>
      <c r="G29" s="103">
        <f t="shared" si="1"/>
        <v>48.814999999999998</v>
      </c>
      <c r="H29" s="103">
        <f t="shared" si="2"/>
        <v>37.549999999999997</v>
      </c>
      <c r="I29" s="81">
        <v>1</v>
      </c>
      <c r="J29" s="8">
        <v>9.1</v>
      </c>
      <c r="K29" s="81"/>
      <c r="L29" s="8"/>
      <c r="M29" s="81"/>
      <c r="N29" s="8"/>
      <c r="O29" s="81">
        <v>1</v>
      </c>
      <c r="P29" s="8">
        <v>9.9</v>
      </c>
      <c r="Q29" s="81">
        <v>1</v>
      </c>
      <c r="R29" s="8">
        <v>10.3</v>
      </c>
      <c r="S29" s="81">
        <v>1</v>
      </c>
      <c r="T29" s="8">
        <v>8.25</v>
      </c>
      <c r="U29" s="74">
        <f t="shared" si="3"/>
        <v>1</v>
      </c>
      <c r="V29" s="74">
        <f t="shared" si="4"/>
        <v>0</v>
      </c>
      <c r="W29" s="74">
        <f t="shared" si="5"/>
        <v>0</v>
      </c>
      <c r="X29" s="74">
        <f t="shared" si="6"/>
        <v>1</v>
      </c>
      <c r="Y29" s="74">
        <f t="shared" si="7"/>
        <v>1</v>
      </c>
      <c r="Z29" s="74">
        <f t="shared" si="8"/>
        <v>1</v>
      </c>
      <c r="AA29" s="74"/>
      <c r="AB29" s="71">
        <f t="shared" si="9"/>
        <v>1</v>
      </c>
      <c r="AC29" s="71">
        <f t="shared" si="9"/>
        <v>0</v>
      </c>
      <c r="AD29" s="71">
        <f t="shared" si="9"/>
        <v>0</v>
      </c>
      <c r="AE29" s="71">
        <f t="shared" si="9"/>
        <v>0</v>
      </c>
      <c r="AF29" s="71">
        <f t="shared" si="9"/>
        <v>0</v>
      </c>
    </row>
    <row r="30" spans="1:32">
      <c r="A30" s="127" t="s">
        <v>238</v>
      </c>
      <c r="B30" s="127" t="s">
        <v>34</v>
      </c>
      <c r="C30" s="127">
        <v>1</v>
      </c>
      <c r="D30" s="127" t="s">
        <v>444</v>
      </c>
      <c r="E30" s="135" t="s">
        <v>158</v>
      </c>
      <c r="F30" s="129" t="s">
        <v>100</v>
      </c>
      <c r="G30" s="103">
        <f t="shared" si="1"/>
        <v>46.28</v>
      </c>
      <c r="H30" s="103">
        <f t="shared" si="2"/>
        <v>35.6</v>
      </c>
      <c r="I30" s="81">
        <v>1</v>
      </c>
      <c r="J30" s="8">
        <v>9.5</v>
      </c>
      <c r="K30" s="81"/>
      <c r="L30" s="8"/>
      <c r="M30" s="81"/>
      <c r="N30" s="8"/>
      <c r="O30" s="81">
        <v>1</v>
      </c>
      <c r="P30" s="8">
        <v>10.199999999999999</v>
      </c>
      <c r="Q30" s="81">
        <v>1</v>
      </c>
      <c r="R30" s="8">
        <v>10.199999999999999</v>
      </c>
      <c r="S30" s="81">
        <v>1</v>
      </c>
      <c r="T30" s="8">
        <v>5.7</v>
      </c>
      <c r="U30" s="74">
        <f t="shared" si="3"/>
        <v>1</v>
      </c>
      <c r="V30" s="74">
        <f t="shared" si="4"/>
        <v>0</v>
      </c>
      <c r="W30" s="74">
        <f t="shared" si="5"/>
        <v>0</v>
      </c>
      <c r="X30" s="74">
        <f t="shared" si="6"/>
        <v>1</v>
      </c>
      <c r="Y30" s="74">
        <f t="shared" si="7"/>
        <v>1</v>
      </c>
      <c r="Z30" s="74">
        <f t="shared" si="8"/>
        <v>1</v>
      </c>
      <c r="AA30" s="74"/>
      <c r="AB30" s="71">
        <f t="shared" si="9"/>
        <v>1</v>
      </c>
      <c r="AC30" s="71">
        <f t="shared" si="9"/>
        <v>0</v>
      </c>
      <c r="AD30" s="71">
        <f t="shared" si="9"/>
        <v>0</v>
      </c>
      <c r="AE30" s="71">
        <f t="shared" si="9"/>
        <v>0</v>
      </c>
      <c r="AF30" s="71">
        <f t="shared" si="9"/>
        <v>0</v>
      </c>
    </row>
    <row r="31" spans="1:32">
      <c r="A31" s="127" t="s">
        <v>251</v>
      </c>
      <c r="B31" s="127" t="s">
        <v>34</v>
      </c>
      <c r="C31" s="127">
        <v>2</v>
      </c>
      <c r="D31" s="127" t="s">
        <v>444</v>
      </c>
      <c r="E31" s="128" t="s">
        <v>252</v>
      </c>
      <c r="F31" s="129" t="s">
        <v>100</v>
      </c>
      <c r="G31" s="103">
        <f t="shared" si="1"/>
        <v>42.510000000000005</v>
      </c>
      <c r="H31" s="103">
        <f t="shared" si="2"/>
        <v>32.700000000000003</v>
      </c>
      <c r="I31" s="81">
        <v>2</v>
      </c>
      <c r="J31" s="8">
        <v>10.6</v>
      </c>
      <c r="K31" s="81"/>
      <c r="L31" s="8"/>
      <c r="M31" s="81"/>
      <c r="N31" s="8"/>
      <c r="O31" s="81">
        <v>2</v>
      </c>
      <c r="P31" s="8">
        <v>0</v>
      </c>
      <c r="Q31" s="81">
        <v>2</v>
      </c>
      <c r="R31" s="8">
        <v>11.4</v>
      </c>
      <c r="S31" s="81">
        <v>2</v>
      </c>
      <c r="T31" s="8">
        <v>10.7</v>
      </c>
      <c r="U31" s="74">
        <f t="shared" ref="U31:U56" si="10">I31</f>
        <v>2</v>
      </c>
      <c r="V31" s="74">
        <f t="shared" si="4"/>
        <v>0</v>
      </c>
      <c r="W31" s="74">
        <f t="shared" si="5"/>
        <v>0</v>
      </c>
      <c r="X31" s="74">
        <f t="shared" ref="X31:X56" si="11">O31</f>
        <v>2</v>
      </c>
      <c r="Y31" s="74">
        <f t="shared" si="7"/>
        <v>2</v>
      </c>
      <c r="Z31" s="74">
        <f t="shared" si="8"/>
        <v>2</v>
      </c>
      <c r="AA31" s="74"/>
      <c r="AB31" s="71">
        <f t="shared" si="9"/>
        <v>0</v>
      </c>
      <c r="AC31" s="71">
        <f t="shared" si="9"/>
        <v>2</v>
      </c>
      <c r="AD31" s="71">
        <f t="shared" si="9"/>
        <v>0</v>
      </c>
      <c r="AE31" s="71">
        <f t="shared" si="9"/>
        <v>0</v>
      </c>
      <c r="AF31" s="71">
        <f t="shared" si="9"/>
        <v>0</v>
      </c>
    </row>
    <row r="32" spans="1:32">
      <c r="A32" s="127" t="s">
        <v>236</v>
      </c>
      <c r="B32" s="127" t="s">
        <v>34</v>
      </c>
      <c r="C32" s="127">
        <v>1</v>
      </c>
      <c r="D32" s="127" t="s">
        <v>444</v>
      </c>
      <c r="E32" s="132" t="s">
        <v>237</v>
      </c>
      <c r="F32" s="131" t="s">
        <v>100</v>
      </c>
      <c r="G32" s="103">
        <f t="shared" si="1"/>
        <v>41.925000000000004</v>
      </c>
      <c r="H32" s="103">
        <f t="shared" si="2"/>
        <v>32.25</v>
      </c>
      <c r="I32" s="81">
        <v>1</v>
      </c>
      <c r="J32" s="8">
        <v>8.8000000000000007</v>
      </c>
      <c r="K32" s="81"/>
      <c r="L32" s="8"/>
      <c r="M32" s="81"/>
      <c r="N32" s="8"/>
      <c r="O32" s="81">
        <v>1</v>
      </c>
      <c r="P32" s="8">
        <v>9.5500000000000007</v>
      </c>
      <c r="Q32" s="81">
        <v>1</v>
      </c>
      <c r="R32" s="8">
        <v>9.1</v>
      </c>
      <c r="S32" s="81">
        <v>1</v>
      </c>
      <c r="T32" s="8">
        <v>4.8</v>
      </c>
      <c r="U32" s="74">
        <f t="shared" si="10"/>
        <v>1</v>
      </c>
      <c r="V32" s="74">
        <f t="shared" si="4"/>
        <v>0</v>
      </c>
      <c r="W32" s="74">
        <f t="shared" si="5"/>
        <v>0</v>
      </c>
      <c r="X32" s="74">
        <f t="shared" si="11"/>
        <v>1</v>
      </c>
      <c r="Y32" s="74">
        <f t="shared" si="7"/>
        <v>1</v>
      </c>
      <c r="Z32" s="74">
        <f t="shared" si="8"/>
        <v>1</v>
      </c>
      <c r="AA32" s="74"/>
      <c r="AB32" s="71">
        <f t="shared" si="9"/>
        <v>1</v>
      </c>
      <c r="AC32" s="71">
        <f t="shared" si="9"/>
        <v>0</v>
      </c>
      <c r="AD32" s="71">
        <f t="shared" si="9"/>
        <v>0</v>
      </c>
      <c r="AE32" s="71">
        <f t="shared" si="9"/>
        <v>0</v>
      </c>
      <c r="AF32" s="71">
        <f t="shared" si="9"/>
        <v>0</v>
      </c>
    </row>
    <row r="33" spans="1:32">
      <c r="A33" s="136" t="s">
        <v>249</v>
      </c>
      <c r="B33" s="136" t="s">
        <v>34</v>
      </c>
      <c r="C33" s="136">
        <v>1</v>
      </c>
      <c r="D33" s="136" t="s">
        <v>444</v>
      </c>
      <c r="E33" s="137" t="s">
        <v>250</v>
      </c>
      <c r="F33" s="129" t="s">
        <v>100</v>
      </c>
      <c r="G33" s="103">
        <f t="shared" si="1"/>
        <v>39.975000000000001</v>
      </c>
      <c r="H33" s="103">
        <f t="shared" si="2"/>
        <v>30.75</v>
      </c>
      <c r="I33" s="81">
        <v>1</v>
      </c>
      <c r="J33" s="8">
        <v>6.8</v>
      </c>
      <c r="K33" s="81"/>
      <c r="L33" s="8"/>
      <c r="M33" s="81"/>
      <c r="N33" s="57"/>
      <c r="O33" s="81">
        <v>1</v>
      </c>
      <c r="P33" s="8">
        <v>9.15</v>
      </c>
      <c r="Q33" s="81">
        <v>1</v>
      </c>
      <c r="R33" s="8">
        <v>8.9</v>
      </c>
      <c r="S33" s="81">
        <v>1</v>
      </c>
      <c r="T33" s="8">
        <v>5.9</v>
      </c>
      <c r="U33" s="74">
        <f t="shared" si="10"/>
        <v>1</v>
      </c>
      <c r="V33" s="74">
        <f t="shared" si="4"/>
        <v>0</v>
      </c>
      <c r="W33" s="74">
        <f t="shared" si="5"/>
        <v>0</v>
      </c>
      <c r="X33" s="74">
        <f t="shared" si="11"/>
        <v>1</v>
      </c>
      <c r="Y33" s="74">
        <f t="shared" si="7"/>
        <v>1</v>
      </c>
      <c r="Z33" s="74">
        <f t="shared" si="8"/>
        <v>1</v>
      </c>
      <c r="AA33" s="74"/>
      <c r="AB33" s="71">
        <f t="shared" si="9"/>
        <v>1</v>
      </c>
      <c r="AC33" s="71">
        <f t="shared" si="9"/>
        <v>0</v>
      </c>
      <c r="AD33" s="71">
        <f t="shared" si="9"/>
        <v>0</v>
      </c>
      <c r="AE33" s="71">
        <f t="shared" si="9"/>
        <v>0</v>
      </c>
      <c r="AF33" s="71">
        <f t="shared" si="9"/>
        <v>0</v>
      </c>
    </row>
    <row r="34" spans="1:32">
      <c r="A34" s="127" t="s">
        <v>257</v>
      </c>
      <c r="B34" s="127" t="s">
        <v>34</v>
      </c>
      <c r="C34" s="127">
        <v>2</v>
      </c>
      <c r="D34" s="127" t="s">
        <v>444</v>
      </c>
      <c r="E34" s="128" t="s">
        <v>258</v>
      </c>
      <c r="F34" s="129" t="s">
        <v>100</v>
      </c>
      <c r="G34" s="103">
        <f t="shared" ref="G34:G65" si="12">IF(B34="A",H34,IF(C34&gt;2,H34,H34*1.3))</f>
        <v>38.155000000000001</v>
      </c>
      <c r="H34" s="103">
        <f t="shared" ref="H34:H65" si="13">J34+L34+N34+P34+R34+T34</f>
        <v>29.349999999999998</v>
      </c>
      <c r="I34" s="81">
        <v>2</v>
      </c>
      <c r="J34" s="8">
        <v>9.6</v>
      </c>
      <c r="K34" s="81"/>
      <c r="L34" s="8"/>
      <c r="M34" s="81"/>
      <c r="N34" s="57"/>
      <c r="O34" s="81">
        <v>2</v>
      </c>
      <c r="P34" s="8">
        <v>0</v>
      </c>
      <c r="Q34" s="81">
        <v>2</v>
      </c>
      <c r="R34" s="8">
        <v>10.45</v>
      </c>
      <c r="S34" s="81">
        <v>2</v>
      </c>
      <c r="T34" s="8">
        <v>9.3000000000000007</v>
      </c>
      <c r="U34" s="74">
        <f t="shared" si="10"/>
        <v>2</v>
      </c>
      <c r="V34" s="74">
        <f t="shared" ref="V34:V54" si="14">K34</f>
        <v>0</v>
      </c>
      <c r="W34" s="74">
        <f t="shared" ref="W34:W54" si="15">M34</f>
        <v>0</v>
      </c>
      <c r="X34" s="74">
        <f t="shared" si="11"/>
        <v>2</v>
      </c>
      <c r="Y34" s="74">
        <f t="shared" ref="Y34:Y54" si="16">Q34</f>
        <v>2</v>
      </c>
      <c r="Z34" s="74">
        <f t="shared" ref="Z34:Z54" si="17">S34</f>
        <v>2</v>
      </c>
      <c r="AA34" s="74"/>
      <c r="AB34" s="71">
        <f t="shared" si="9"/>
        <v>0</v>
      </c>
      <c r="AC34" s="71">
        <f t="shared" si="9"/>
        <v>2</v>
      </c>
      <c r="AD34" s="71">
        <f t="shared" si="9"/>
        <v>0</v>
      </c>
      <c r="AE34" s="71">
        <f t="shared" si="9"/>
        <v>0</v>
      </c>
      <c r="AF34" s="71">
        <f t="shared" si="9"/>
        <v>0</v>
      </c>
    </row>
    <row r="35" spans="1:32">
      <c r="A35" s="127" t="s">
        <v>180</v>
      </c>
      <c r="B35" s="127" t="s">
        <v>34</v>
      </c>
      <c r="C35" s="127" t="s">
        <v>95</v>
      </c>
      <c r="D35" s="127" t="s">
        <v>464</v>
      </c>
      <c r="E35" s="128" t="s">
        <v>117</v>
      </c>
      <c r="F35" s="129" t="s">
        <v>104</v>
      </c>
      <c r="G35" s="103">
        <f t="shared" si="12"/>
        <v>66.849999999999994</v>
      </c>
      <c r="H35" s="103">
        <f t="shared" si="13"/>
        <v>66.849999999999994</v>
      </c>
      <c r="I35" s="81">
        <v>3</v>
      </c>
      <c r="J35" s="8">
        <v>11.4</v>
      </c>
      <c r="K35" s="81">
        <v>4</v>
      </c>
      <c r="L35" s="8">
        <v>11</v>
      </c>
      <c r="M35" s="81">
        <v>3</v>
      </c>
      <c r="N35" s="8">
        <v>11.35</v>
      </c>
      <c r="O35" s="81">
        <v>4</v>
      </c>
      <c r="P35" s="8">
        <v>12.5</v>
      </c>
      <c r="Q35" s="81">
        <v>2</v>
      </c>
      <c r="R35" s="8">
        <v>9.65</v>
      </c>
      <c r="S35" s="81">
        <v>2</v>
      </c>
      <c r="T35" s="8">
        <v>10.95</v>
      </c>
      <c r="U35" s="74">
        <f t="shared" si="10"/>
        <v>3</v>
      </c>
      <c r="V35" s="74">
        <f t="shared" si="14"/>
        <v>4</v>
      </c>
      <c r="W35" s="74">
        <f t="shared" si="15"/>
        <v>3</v>
      </c>
      <c r="X35" s="74">
        <f t="shared" si="11"/>
        <v>4</v>
      </c>
      <c r="Y35" s="74">
        <f t="shared" si="16"/>
        <v>2</v>
      </c>
      <c r="Z35" s="74">
        <f t="shared" si="17"/>
        <v>2</v>
      </c>
      <c r="AA35" s="74"/>
      <c r="AB35" s="71">
        <f t="shared" si="9"/>
        <v>0</v>
      </c>
      <c r="AC35" s="71">
        <f t="shared" si="9"/>
        <v>2</v>
      </c>
      <c r="AD35" s="71">
        <f t="shared" si="9"/>
        <v>3</v>
      </c>
      <c r="AE35" s="71">
        <f t="shared" si="9"/>
        <v>4</v>
      </c>
      <c r="AF35" s="71">
        <f t="shared" si="9"/>
        <v>0</v>
      </c>
    </row>
    <row r="36" spans="1:32">
      <c r="A36" s="127" t="s">
        <v>192</v>
      </c>
      <c r="B36" s="127" t="s">
        <v>34</v>
      </c>
      <c r="C36" s="127" t="s">
        <v>95</v>
      </c>
      <c r="D36" s="127" t="s">
        <v>464</v>
      </c>
      <c r="E36" s="128" t="s">
        <v>259</v>
      </c>
      <c r="F36" s="129" t="s">
        <v>104</v>
      </c>
      <c r="G36" s="103">
        <f t="shared" si="12"/>
        <v>66.050000000000011</v>
      </c>
      <c r="H36" s="103">
        <f t="shared" si="13"/>
        <v>66.050000000000011</v>
      </c>
      <c r="I36" s="81">
        <v>3</v>
      </c>
      <c r="J36" s="8">
        <v>10.7</v>
      </c>
      <c r="K36" s="81">
        <v>4</v>
      </c>
      <c r="L36" s="8">
        <v>11.3</v>
      </c>
      <c r="M36" s="81">
        <v>3</v>
      </c>
      <c r="N36" s="8">
        <v>11.7</v>
      </c>
      <c r="O36" s="81">
        <v>3</v>
      </c>
      <c r="P36" s="8">
        <v>10.6</v>
      </c>
      <c r="Q36" s="81">
        <v>3</v>
      </c>
      <c r="R36" s="8">
        <v>10</v>
      </c>
      <c r="S36" s="81">
        <v>3</v>
      </c>
      <c r="T36" s="8">
        <v>11.75</v>
      </c>
      <c r="U36" s="74">
        <f t="shared" si="10"/>
        <v>3</v>
      </c>
      <c r="V36" s="74">
        <f t="shared" si="14"/>
        <v>4</v>
      </c>
      <c r="W36" s="74">
        <f t="shared" si="15"/>
        <v>3</v>
      </c>
      <c r="X36" s="74">
        <f t="shared" si="11"/>
        <v>3</v>
      </c>
      <c r="Y36" s="74">
        <f t="shared" si="16"/>
        <v>3</v>
      </c>
      <c r="Z36" s="74">
        <f t="shared" si="17"/>
        <v>3</v>
      </c>
      <c r="AA36" s="74"/>
      <c r="AB36" s="71">
        <f t="shared" si="9"/>
        <v>0</v>
      </c>
      <c r="AC36" s="71">
        <f t="shared" si="9"/>
        <v>0</v>
      </c>
      <c r="AD36" s="71">
        <f t="shared" si="9"/>
        <v>3</v>
      </c>
      <c r="AE36" s="71">
        <f t="shared" si="9"/>
        <v>0</v>
      </c>
      <c r="AF36" s="71">
        <f t="shared" si="9"/>
        <v>0</v>
      </c>
    </row>
    <row r="37" spans="1:32">
      <c r="A37" s="136" t="s">
        <v>178</v>
      </c>
      <c r="B37" s="136" t="s">
        <v>34</v>
      </c>
      <c r="C37" s="136" t="s">
        <v>95</v>
      </c>
      <c r="D37" s="136"/>
      <c r="E37" s="137" t="s">
        <v>194</v>
      </c>
      <c r="F37" s="129" t="s">
        <v>104</v>
      </c>
      <c r="G37" s="103">
        <f t="shared" si="12"/>
        <v>0</v>
      </c>
      <c r="H37" s="103">
        <f t="shared" si="13"/>
        <v>0</v>
      </c>
      <c r="I37" s="81"/>
      <c r="J37" s="8"/>
      <c r="K37" s="81"/>
      <c r="L37" s="8"/>
      <c r="M37" s="81"/>
      <c r="N37" s="57"/>
      <c r="O37" s="81"/>
      <c r="P37" s="8"/>
      <c r="Q37" s="81"/>
      <c r="R37" s="8"/>
      <c r="S37" s="81"/>
      <c r="T37" s="8"/>
      <c r="U37" s="74">
        <f t="shared" si="10"/>
        <v>0</v>
      </c>
      <c r="V37" s="74">
        <f t="shared" si="14"/>
        <v>0</v>
      </c>
      <c r="W37" s="74">
        <f t="shared" si="15"/>
        <v>0</v>
      </c>
      <c r="X37" s="74">
        <f t="shared" si="11"/>
        <v>0</v>
      </c>
      <c r="Y37" s="74">
        <f t="shared" si="16"/>
        <v>0</v>
      </c>
      <c r="Z37" s="74">
        <f t="shared" si="17"/>
        <v>0</v>
      </c>
      <c r="AA37" s="74"/>
      <c r="AB37" s="71">
        <f t="shared" si="9"/>
        <v>1</v>
      </c>
      <c r="AC37" s="71">
        <f t="shared" si="9"/>
        <v>2</v>
      </c>
      <c r="AD37" s="71">
        <f t="shared" si="9"/>
        <v>3</v>
      </c>
      <c r="AE37" s="71">
        <f t="shared" si="9"/>
        <v>4</v>
      </c>
      <c r="AF37" s="71">
        <f t="shared" si="9"/>
        <v>5</v>
      </c>
    </row>
    <row r="38" spans="1:32">
      <c r="A38" s="136" t="s">
        <v>191</v>
      </c>
      <c r="B38" s="136" t="s">
        <v>34</v>
      </c>
      <c r="C38" s="136" t="s">
        <v>93</v>
      </c>
      <c r="D38" s="136" t="s">
        <v>492</v>
      </c>
      <c r="E38" s="137" t="s">
        <v>204</v>
      </c>
      <c r="F38" s="129" t="s">
        <v>104</v>
      </c>
      <c r="G38" s="103">
        <f t="shared" si="12"/>
        <v>63.250000000000007</v>
      </c>
      <c r="H38" s="103">
        <f t="shared" si="13"/>
        <v>63.250000000000007</v>
      </c>
      <c r="I38" s="81">
        <v>4</v>
      </c>
      <c r="J38" s="8">
        <v>11.9</v>
      </c>
      <c r="K38" s="81">
        <v>3</v>
      </c>
      <c r="L38" s="8">
        <v>10.55</v>
      </c>
      <c r="M38" s="81">
        <v>4</v>
      </c>
      <c r="N38" s="57">
        <v>12.3</v>
      </c>
      <c r="O38" s="81">
        <v>4</v>
      </c>
      <c r="P38" s="8">
        <v>12.2</v>
      </c>
      <c r="Q38" s="81">
        <v>3</v>
      </c>
      <c r="R38" s="8">
        <v>5.45</v>
      </c>
      <c r="S38" s="81">
        <v>3</v>
      </c>
      <c r="T38" s="8">
        <v>10.85</v>
      </c>
      <c r="U38" s="74">
        <f t="shared" si="10"/>
        <v>4</v>
      </c>
      <c r="V38" s="74">
        <f t="shared" si="14"/>
        <v>3</v>
      </c>
      <c r="W38" s="74">
        <f t="shared" si="15"/>
        <v>4</v>
      </c>
      <c r="X38" s="74">
        <f t="shared" si="11"/>
        <v>4</v>
      </c>
      <c r="Y38" s="74">
        <f t="shared" si="16"/>
        <v>3</v>
      </c>
      <c r="Z38" s="74">
        <f t="shared" si="17"/>
        <v>3</v>
      </c>
      <c r="AA38" s="74"/>
      <c r="AB38" s="71">
        <f t="shared" si="9"/>
        <v>0</v>
      </c>
      <c r="AC38" s="71">
        <f t="shared" si="9"/>
        <v>0</v>
      </c>
      <c r="AD38" s="71">
        <f t="shared" si="9"/>
        <v>3</v>
      </c>
      <c r="AE38" s="71">
        <f t="shared" si="9"/>
        <v>4</v>
      </c>
      <c r="AF38" s="71">
        <f t="shared" si="9"/>
        <v>0</v>
      </c>
    </row>
    <row r="39" spans="1:32">
      <c r="A39" s="136" t="s">
        <v>187</v>
      </c>
      <c r="B39" s="136" t="s">
        <v>34</v>
      </c>
      <c r="C39" s="136" t="s">
        <v>34</v>
      </c>
      <c r="D39" s="136" t="s">
        <v>447</v>
      </c>
      <c r="E39" s="137" t="s">
        <v>152</v>
      </c>
      <c r="F39" s="129" t="s">
        <v>104</v>
      </c>
      <c r="G39" s="103">
        <f t="shared" si="12"/>
        <v>56.95</v>
      </c>
      <c r="H39" s="103">
        <f t="shared" si="13"/>
        <v>56.95</v>
      </c>
      <c r="I39" s="81">
        <v>4</v>
      </c>
      <c r="J39" s="8">
        <v>11.1</v>
      </c>
      <c r="K39" s="81">
        <v>3</v>
      </c>
      <c r="L39" s="8">
        <v>10.9</v>
      </c>
      <c r="M39" s="81">
        <v>3</v>
      </c>
      <c r="N39" s="8">
        <v>12.05</v>
      </c>
      <c r="O39" s="81">
        <v>3</v>
      </c>
      <c r="P39" s="8">
        <v>6.4</v>
      </c>
      <c r="Q39" s="81">
        <v>3</v>
      </c>
      <c r="R39" s="8">
        <v>5.45</v>
      </c>
      <c r="S39" s="81">
        <v>2</v>
      </c>
      <c r="T39" s="8">
        <v>11.05</v>
      </c>
      <c r="U39" s="74">
        <f t="shared" si="10"/>
        <v>4</v>
      </c>
      <c r="V39" s="74">
        <f t="shared" si="14"/>
        <v>3</v>
      </c>
      <c r="W39" s="74">
        <f t="shared" si="15"/>
        <v>3</v>
      </c>
      <c r="X39" s="74">
        <f t="shared" si="11"/>
        <v>3</v>
      </c>
      <c r="Y39" s="74">
        <f t="shared" si="16"/>
        <v>3</v>
      </c>
      <c r="Z39" s="74">
        <f t="shared" si="17"/>
        <v>2</v>
      </c>
      <c r="AA39" s="74"/>
      <c r="AB39" s="71">
        <f t="shared" ref="AB39:AF54" si="18">IF(COUNTIF($U39:$Z39,AB$1)=MAX(COUNTIF($U39:$Z39,$AB$1),COUNTIF($U39:$Z39,$AC$1),COUNTIF($U39:$Z39,$AD$1),COUNTIF($U39:$Z39,$AE$1),COUNTIF($U39:$Z39,$AF$1)),AB$1,0)</f>
        <v>0</v>
      </c>
      <c r="AC39" s="71">
        <f t="shared" si="18"/>
        <v>0</v>
      </c>
      <c r="AD39" s="71">
        <f t="shared" si="18"/>
        <v>3</v>
      </c>
      <c r="AE39" s="71">
        <f t="shared" si="18"/>
        <v>0</v>
      </c>
      <c r="AF39" s="71">
        <f t="shared" si="18"/>
        <v>0</v>
      </c>
    </row>
    <row r="40" spans="1:32">
      <c r="A40" s="136" t="s">
        <v>181</v>
      </c>
      <c r="B40" s="136" t="s">
        <v>34</v>
      </c>
      <c r="C40" s="136" t="s">
        <v>95</v>
      </c>
      <c r="D40" s="136"/>
      <c r="E40" s="137" t="s">
        <v>196</v>
      </c>
      <c r="F40" s="129" t="s">
        <v>104</v>
      </c>
      <c r="G40" s="103">
        <f t="shared" si="12"/>
        <v>0</v>
      </c>
      <c r="H40" s="103">
        <f t="shared" si="13"/>
        <v>0</v>
      </c>
      <c r="I40" s="81"/>
      <c r="J40" s="8"/>
      <c r="K40" s="81"/>
      <c r="L40" s="8"/>
      <c r="M40" s="81"/>
      <c r="N40" s="57"/>
      <c r="O40" s="81"/>
      <c r="P40" s="8"/>
      <c r="Q40" s="81"/>
      <c r="R40" s="8"/>
      <c r="S40" s="81"/>
      <c r="T40" s="8"/>
      <c r="U40" s="74">
        <f t="shared" si="10"/>
        <v>0</v>
      </c>
      <c r="V40" s="74">
        <f t="shared" si="14"/>
        <v>0</v>
      </c>
      <c r="W40" s="74">
        <f t="shared" si="15"/>
        <v>0</v>
      </c>
      <c r="X40" s="74">
        <f t="shared" si="11"/>
        <v>0</v>
      </c>
      <c r="Y40" s="74">
        <f t="shared" si="16"/>
        <v>0</v>
      </c>
      <c r="Z40" s="74">
        <f t="shared" si="17"/>
        <v>0</v>
      </c>
      <c r="AA40" s="74"/>
      <c r="AB40" s="71">
        <f t="shared" si="18"/>
        <v>1</v>
      </c>
      <c r="AC40" s="71">
        <f t="shared" si="18"/>
        <v>2</v>
      </c>
      <c r="AD40" s="71">
        <f t="shared" si="18"/>
        <v>3</v>
      </c>
      <c r="AE40" s="71">
        <f t="shared" si="18"/>
        <v>4</v>
      </c>
      <c r="AF40" s="71">
        <f t="shared" si="18"/>
        <v>5</v>
      </c>
    </row>
    <row r="41" spans="1:32">
      <c r="A41" s="127" t="s">
        <v>185</v>
      </c>
      <c r="B41" s="127" t="s">
        <v>34</v>
      </c>
      <c r="C41" s="127" t="s">
        <v>95</v>
      </c>
      <c r="D41" s="127" t="s">
        <v>464</v>
      </c>
      <c r="E41" s="128" t="s">
        <v>199</v>
      </c>
      <c r="F41" s="129" t="s">
        <v>104</v>
      </c>
      <c r="G41" s="103">
        <f t="shared" si="12"/>
        <v>46.400000000000006</v>
      </c>
      <c r="H41" s="103">
        <f t="shared" si="13"/>
        <v>46.400000000000006</v>
      </c>
      <c r="I41" s="81">
        <v>3</v>
      </c>
      <c r="J41" s="8">
        <v>6.4</v>
      </c>
      <c r="K41" s="81">
        <v>3</v>
      </c>
      <c r="L41" s="8">
        <v>10.8</v>
      </c>
      <c r="M41" s="81">
        <v>3</v>
      </c>
      <c r="N41" s="57">
        <v>11.5</v>
      </c>
      <c r="O41" s="81">
        <v>4</v>
      </c>
      <c r="P41" s="8">
        <v>0</v>
      </c>
      <c r="Q41" s="81">
        <v>3</v>
      </c>
      <c r="R41" s="8">
        <v>6.6</v>
      </c>
      <c r="S41" s="81">
        <v>2</v>
      </c>
      <c r="T41" s="8">
        <v>11.1</v>
      </c>
      <c r="U41" s="74">
        <f t="shared" si="10"/>
        <v>3</v>
      </c>
      <c r="V41" s="74">
        <f t="shared" si="14"/>
        <v>3</v>
      </c>
      <c r="W41" s="74">
        <f t="shared" si="15"/>
        <v>3</v>
      </c>
      <c r="X41" s="74">
        <f t="shared" si="11"/>
        <v>4</v>
      </c>
      <c r="Y41" s="74">
        <f t="shared" si="16"/>
        <v>3</v>
      </c>
      <c r="Z41" s="74">
        <f t="shared" si="17"/>
        <v>2</v>
      </c>
      <c r="AA41" s="74"/>
      <c r="AB41" s="71">
        <f t="shared" si="18"/>
        <v>0</v>
      </c>
      <c r="AC41" s="71">
        <f t="shared" si="18"/>
        <v>0</v>
      </c>
      <c r="AD41" s="71">
        <f t="shared" si="18"/>
        <v>3</v>
      </c>
      <c r="AE41" s="71">
        <f t="shared" si="18"/>
        <v>0</v>
      </c>
      <c r="AF41" s="71">
        <f t="shared" si="18"/>
        <v>0</v>
      </c>
    </row>
    <row r="42" spans="1:32">
      <c r="A42" s="127" t="s">
        <v>188</v>
      </c>
      <c r="B42" s="127" t="s">
        <v>34</v>
      </c>
      <c r="C42" s="127">
        <v>2</v>
      </c>
      <c r="D42" s="127" t="s">
        <v>446</v>
      </c>
      <c r="E42" s="128" t="s">
        <v>201</v>
      </c>
      <c r="F42" s="129" t="s">
        <v>104</v>
      </c>
      <c r="G42" s="103">
        <f t="shared" si="12"/>
        <v>56.03</v>
      </c>
      <c r="H42" s="103">
        <f t="shared" si="13"/>
        <v>43.1</v>
      </c>
      <c r="I42" s="115">
        <v>2</v>
      </c>
      <c r="J42" s="8">
        <v>10.9</v>
      </c>
      <c r="K42" s="81"/>
      <c r="L42" s="8"/>
      <c r="M42" s="81"/>
      <c r="N42" s="57"/>
      <c r="O42" s="81">
        <v>2</v>
      </c>
      <c r="P42" s="8">
        <v>10.35</v>
      </c>
      <c r="Q42" s="81">
        <v>2</v>
      </c>
      <c r="R42" s="8">
        <v>11.1</v>
      </c>
      <c r="S42" s="81">
        <v>2</v>
      </c>
      <c r="T42" s="8">
        <v>10.75</v>
      </c>
      <c r="U42" s="74">
        <f t="shared" si="10"/>
        <v>2</v>
      </c>
      <c r="V42" s="74">
        <f t="shared" si="14"/>
        <v>0</v>
      </c>
      <c r="W42" s="74">
        <f t="shared" si="15"/>
        <v>0</v>
      </c>
      <c r="X42" s="74">
        <f t="shared" si="11"/>
        <v>2</v>
      </c>
      <c r="Y42" s="74">
        <f t="shared" si="16"/>
        <v>2</v>
      </c>
      <c r="Z42" s="74">
        <f t="shared" si="17"/>
        <v>2</v>
      </c>
      <c r="AA42" s="74"/>
      <c r="AB42" s="71">
        <f t="shared" si="18"/>
        <v>0</v>
      </c>
      <c r="AC42" s="71">
        <f t="shared" si="18"/>
        <v>2</v>
      </c>
      <c r="AD42" s="71">
        <f t="shared" si="18"/>
        <v>0</v>
      </c>
      <c r="AE42" s="71">
        <f t="shared" si="18"/>
        <v>0</v>
      </c>
      <c r="AF42" s="71">
        <f t="shared" si="18"/>
        <v>0</v>
      </c>
    </row>
    <row r="43" spans="1:32">
      <c r="A43" s="136" t="s">
        <v>184</v>
      </c>
      <c r="B43" s="136" t="s">
        <v>34</v>
      </c>
      <c r="C43" s="136" t="s">
        <v>95</v>
      </c>
      <c r="D43" s="136"/>
      <c r="E43" s="137" t="s">
        <v>198</v>
      </c>
      <c r="F43" s="129" t="s">
        <v>104</v>
      </c>
      <c r="G43" s="103">
        <f t="shared" si="12"/>
        <v>0</v>
      </c>
      <c r="H43" s="103">
        <f t="shared" si="13"/>
        <v>0</v>
      </c>
      <c r="I43" s="81"/>
      <c r="J43" s="8"/>
      <c r="K43" s="81"/>
      <c r="L43" s="8"/>
      <c r="M43" s="81"/>
      <c r="N43" s="8"/>
      <c r="O43" s="81"/>
      <c r="P43" s="8"/>
      <c r="Q43" s="81"/>
      <c r="R43" s="8"/>
      <c r="S43" s="81"/>
      <c r="T43" s="8"/>
      <c r="U43" s="74">
        <f t="shared" si="10"/>
        <v>0</v>
      </c>
      <c r="V43" s="74">
        <f t="shared" si="14"/>
        <v>0</v>
      </c>
      <c r="W43" s="74">
        <f t="shared" si="15"/>
        <v>0</v>
      </c>
      <c r="X43" s="74">
        <f t="shared" si="11"/>
        <v>0</v>
      </c>
      <c r="Y43" s="74">
        <f t="shared" si="16"/>
        <v>0</v>
      </c>
      <c r="Z43" s="74">
        <f t="shared" si="17"/>
        <v>0</v>
      </c>
      <c r="AA43" s="74"/>
      <c r="AB43" s="71">
        <f t="shared" si="18"/>
        <v>1</v>
      </c>
      <c r="AC43" s="71">
        <f t="shared" si="18"/>
        <v>2</v>
      </c>
      <c r="AD43" s="71">
        <f t="shared" si="18"/>
        <v>3</v>
      </c>
      <c r="AE43" s="71">
        <f t="shared" si="18"/>
        <v>4</v>
      </c>
      <c r="AF43" s="71">
        <f t="shared" si="18"/>
        <v>5</v>
      </c>
    </row>
    <row r="44" spans="1:32">
      <c r="A44" s="127" t="s">
        <v>183</v>
      </c>
      <c r="B44" s="127" t="s">
        <v>34</v>
      </c>
      <c r="C44" s="127">
        <v>2</v>
      </c>
      <c r="D44" s="127" t="s">
        <v>446</v>
      </c>
      <c r="E44" s="128" t="s">
        <v>197</v>
      </c>
      <c r="F44" s="129" t="s">
        <v>104</v>
      </c>
      <c r="G44" s="103">
        <f t="shared" si="12"/>
        <v>55.575000000000003</v>
      </c>
      <c r="H44" s="103">
        <f t="shared" si="13"/>
        <v>42.75</v>
      </c>
      <c r="I44" s="115">
        <v>2</v>
      </c>
      <c r="J44" s="8">
        <v>10.7</v>
      </c>
      <c r="K44" s="81"/>
      <c r="L44" s="8"/>
      <c r="M44" s="81"/>
      <c r="N44" s="57"/>
      <c r="O44" s="81">
        <v>2</v>
      </c>
      <c r="P44" s="8">
        <v>10.35</v>
      </c>
      <c r="Q44" s="81">
        <v>2</v>
      </c>
      <c r="R44" s="8">
        <v>10.95</v>
      </c>
      <c r="S44" s="81">
        <v>2</v>
      </c>
      <c r="T44" s="8">
        <v>10.75</v>
      </c>
      <c r="U44" s="74">
        <f t="shared" si="10"/>
        <v>2</v>
      </c>
      <c r="V44" s="74">
        <f t="shared" si="14"/>
        <v>0</v>
      </c>
      <c r="W44" s="74">
        <f t="shared" si="15"/>
        <v>0</v>
      </c>
      <c r="X44" s="74">
        <f t="shared" si="11"/>
        <v>2</v>
      </c>
      <c r="Y44" s="74">
        <f t="shared" si="16"/>
        <v>2</v>
      </c>
      <c r="Z44" s="74">
        <f t="shared" si="17"/>
        <v>2</v>
      </c>
      <c r="AA44" s="74"/>
      <c r="AB44" s="71">
        <f t="shared" si="18"/>
        <v>0</v>
      </c>
      <c r="AC44" s="71">
        <f t="shared" si="18"/>
        <v>2</v>
      </c>
      <c r="AD44" s="71">
        <f t="shared" si="18"/>
        <v>0</v>
      </c>
      <c r="AE44" s="71">
        <f t="shared" si="18"/>
        <v>0</v>
      </c>
      <c r="AF44" s="71">
        <f t="shared" si="18"/>
        <v>0</v>
      </c>
    </row>
    <row r="45" spans="1:32">
      <c r="A45" s="127" t="s">
        <v>190</v>
      </c>
      <c r="B45" s="127" t="s">
        <v>34</v>
      </c>
      <c r="C45" s="127">
        <v>2</v>
      </c>
      <c r="D45" s="127" t="s">
        <v>446</v>
      </c>
      <c r="E45" s="128" t="s">
        <v>203</v>
      </c>
      <c r="F45" s="129" t="s">
        <v>104</v>
      </c>
      <c r="G45" s="103">
        <f t="shared" si="12"/>
        <v>54.795000000000009</v>
      </c>
      <c r="H45" s="103">
        <f t="shared" si="13"/>
        <v>42.150000000000006</v>
      </c>
      <c r="I45" s="81">
        <v>2</v>
      </c>
      <c r="J45" s="8">
        <v>10.6</v>
      </c>
      <c r="K45" s="81"/>
      <c r="L45" s="8"/>
      <c r="M45" s="81"/>
      <c r="N45" s="57"/>
      <c r="O45" s="81">
        <v>2</v>
      </c>
      <c r="P45" s="8">
        <v>10.5</v>
      </c>
      <c r="Q45" s="81">
        <v>2</v>
      </c>
      <c r="R45" s="8">
        <v>10.5</v>
      </c>
      <c r="S45" s="81">
        <v>2</v>
      </c>
      <c r="T45" s="8">
        <v>10.55</v>
      </c>
      <c r="U45" s="74">
        <f t="shared" si="10"/>
        <v>2</v>
      </c>
      <c r="V45" s="74">
        <f t="shared" si="14"/>
        <v>0</v>
      </c>
      <c r="W45" s="74">
        <f t="shared" si="15"/>
        <v>0</v>
      </c>
      <c r="X45" s="74">
        <f t="shared" si="11"/>
        <v>2</v>
      </c>
      <c r="Y45" s="74">
        <f t="shared" si="16"/>
        <v>2</v>
      </c>
      <c r="Z45" s="74">
        <f t="shared" si="17"/>
        <v>2</v>
      </c>
      <c r="AA45" s="74"/>
      <c r="AB45" s="71">
        <f t="shared" si="18"/>
        <v>0</v>
      </c>
      <c r="AC45" s="71">
        <f t="shared" si="18"/>
        <v>2</v>
      </c>
      <c r="AD45" s="71">
        <f t="shared" si="18"/>
        <v>0</v>
      </c>
      <c r="AE45" s="71">
        <f t="shared" si="18"/>
        <v>0</v>
      </c>
      <c r="AF45" s="71">
        <f t="shared" si="18"/>
        <v>0</v>
      </c>
    </row>
    <row r="46" spans="1:32">
      <c r="A46" s="127" t="s">
        <v>186</v>
      </c>
      <c r="B46" s="127" t="s">
        <v>34</v>
      </c>
      <c r="C46" s="127">
        <v>2</v>
      </c>
      <c r="D46" s="127" t="s">
        <v>446</v>
      </c>
      <c r="E46" s="128" t="s">
        <v>200</v>
      </c>
      <c r="F46" s="129" t="s">
        <v>104</v>
      </c>
      <c r="G46" s="103">
        <f t="shared" si="12"/>
        <v>40.495000000000005</v>
      </c>
      <c r="H46" s="103">
        <f t="shared" si="13"/>
        <v>31.150000000000002</v>
      </c>
      <c r="I46" s="81">
        <v>2</v>
      </c>
      <c r="J46" s="8">
        <v>9.1999999999999993</v>
      </c>
      <c r="K46" s="81"/>
      <c r="L46" s="8"/>
      <c r="M46" s="81"/>
      <c r="N46" s="57"/>
      <c r="O46" s="81">
        <v>2</v>
      </c>
      <c r="P46" s="8">
        <v>0</v>
      </c>
      <c r="Q46" s="81">
        <v>2</v>
      </c>
      <c r="R46" s="8">
        <v>11.15</v>
      </c>
      <c r="S46" s="81">
        <v>2</v>
      </c>
      <c r="T46" s="8">
        <v>10.8</v>
      </c>
      <c r="U46" s="74">
        <f t="shared" si="10"/>
        <v>2</v>
      </c>
      <c r="V46" s="74">
        <f t="shared" si="14"/>
        <v>0</v>
      </c>
      <c r="W46" s="74">
        <f t="shared" si="15"/>
        <v>0</v>
      </c>
      <c r="X46" s="74">
        <f t="shared" si="11"/>
        <v>2</v>
      </c>
      <c r="Y46" s="74">
        <f t="shared" si="16"/>
        <v>2</v>
      </c>
      <c r="Z46" s="74">
        <f t="shared" si="17"/>
        <v>2</v>
      </c>
      <c r="AA46" s="74"/>
      <c r="AB46" s="71">
        <f t="shared" si="18"/>
        <v>0</v>
      </c>
      <c r="AC46" s="71">
        <f t="shared" si="18"/>
        <v>2</v>
      </c>
      <c r="AD46" s="71">
        <f t="shared" si="18"/>
        <v>0</v>
      </c>
      <c r="AE46" s="71">
        <f t="shared" si="18"/>
        <v>0</v>
      </c>
      <c r="AF46" s="71">
        <f t="shared" si="18"/>
        <v>0</v>
      </c>
    </row>
    <row r="47" spans="1:32">
      <c r="A47" s="127" t="s">
        <v>179</v>
      </c>
      <c r="B47" s="127" t="s">
        <v>34</v>
      </c>
      <c r="C47" s="127">
        <v>2</v>
      </c>
      <c r="D47" s="127" t="s">
        <v>446</v>
      </c>
      <c r="E47" s="128" t="s">
        <v>195</v>
      </c>
      <c r="F47" s="129" t="s">
        <v>104</v>
      </c>
      <c r="G47" s="103">
        <f t="shared" si="12"/>
        <v>37.765000000000001</v>
      </c>
      <c r="H47" s="103">
        <f t="shared" si="13"/>
        <v>29.05</v>
      </c>
      <c r="I47" s="81">
        <v>2</v>
      </c>
      <c r="J47" s="8">
        <v>6.8</v>
      </c>
      <c r="K47" s="81"/>
      <c r="L47" s="8"/>
      <c r="M47" s="81"/>
      <c r="N47" s="57"/>
      <c r="O47" s="81">
        <v>2</v>
      </c>
      <c r="P47" s="8">
        <v>0</v>
      </c>
      <c r="Q47" s="81">
        <v>2</v>
      </c>
      <c r="R47" s="8">
        <v>10.8</v>
      </c>
      <c r="S47" s="81">
        <v>2</v>
      </c>
      <c r="T47" s="8">
        <v>11.45</v>
      </c>
      <c r="U47" s="74">
        <f t="shared" si="10"/>
        <v>2</v>
      </c>
      <c r="V47" s="74">
        <f t="shared" si="14"/>
        <v>0</v>
      </c>
      <c r="W47" s="74">
        <f t="shared" si="15"/>
        <v>0</v>
      </c>
      <c r="X47" s="74">
        <f t="shared" si="11"/>
        <v>2</v>
      </c>
      <c r="Y47" s="74">
        <f t="shared" si="16"/>
        <v>2</v>
      </c>
      <c r="Z47" s="74">
        <f t="shared" si="17"/>
        <v>2</v>
      </c>
      <c r="AA47" s="74"/>
      <c r="AB47" s="71">
        <f t="shared" si="18"/>
        <v>0</v>
      </c>
      <c r="AC47" s="71">
        <f t="shared" si="18"/>
        <v>2</v>
      </c>
      <c r="AD47" s="71">
        <f t="shared" si="18"/>
        <v>0</v>
      </c>
      <c r="AE47" s="71">
        <f t="shared" si="18"/>
        <v>0</v>
      </c>
      <c r="AF47" s="71">
        <f t="shared" si="18"/>
        <v>0</v>
      </c>
    </row>
    <row r="48" spans="1:32">
      <c r="A48" s="136" t="s">
        <v>189</v>
      </c>
      <c r="B48" s="136" t="s">
        <v>34</v>
      </c>
      <c r="C48" s="136" t="s">
        <v>95</v>
      </c>
      <c r="D48" s="136"/>
      <c r="E48" s="137" t="s">
        <v>202</v>
      </c>
      <c r="F48" s="129" t="s">
        <v>104</v>
      </c>
      <c r="G48" s="103">
        <f t="shared" si="12"/>
        <v>0</v>
      </c>
      <c r="H48" s="103">
        <f t="shared" si="13"/>
        <v>0</v>
      </c>
      <c r="I48" s="81"/>
      <c r="J48" s="8"/>
      <c r="K48" s="81"/>
      <c r="L48" s="8"/>
      <c r="M48" s="81"/>
      <c r="N48" s="8"/>
      <c r="O48" s="81"/>
      <c r="P48" s="8"/>
      <c r="Q48" s="81"/>
      <c r="R48" s="8"/>
      <c r="S48" s="81"/>
      <c r="T48" s="8"/>
      <c r="U48" s="74">
        <f t="shared" si="10"/>
        <v>0</v>
      </c>
      <c r="V48" s="74">
        <f t="shared" si="14"/>
        <v>0</v>
      </c>
      <c r="W48" s="74">
        <f t="shared" si="15"/>
        <v>0</v>
      </c>
      <c r="X48" s="74">
        <f t="shared" si="11"/>
        <v>0</v>
      </c>
      <c r="Y48" s="74">
        <f t="shared" si="16"/>
        <v>0</v>
      </c>
      <c r="Z48" s="74">
        <f t="shared" si="17"/>
        <v>0</v>
      </c>
      <c r="AA48" s="74"/>
      <c r="AB48" s="71">
        <f t="shared" si="18"/>
        <v>1</v>
      </c>
      <c r="AC48" s="71">
        <f t="shared" si="18"/>
        <v>2</v>
      </c>
      <c r="AD48" s="71">
        <f t="shared" si="18"/>
        <v>3</v>
      </c>
      <c r="AE48" s="71">
        <f t="shared" si="18"/>
        <v>4</v>
      </c>
      <c r="AF48" s="71">
        <f t="shared" si="18"/>
        <v>5</v>
      </c>
    </row>
    <row r="49" spans="1:32">
      <c r="A49" s="127" t="s">
        <v>471</v>
      </c>
      <c r="B49" s="127" t="s">
        <v>34</v>
      </c>
      <c r="C49" s="127">
        <v>2</v>
      </c>
      <c r="D49" s="127" t="s">
        <v>444</v>
      </c>
      <c r="E49" s="128" t="s">
        <v>118</v>
      </c>
      <c r="F49" s="129" t="s">
        <v>166</v>
      </c>
      <c r="G49" s="103">
        <f t="shared" si="12"/>
        <v>55.054999999999993</v>
      </c>
      <c r="H49" s="103">
        <f t="shared" si="13"/>
        <v>42.349999999999994</v>
      </c>
      <c r="I49" s="81">
        <v>2</v>
      </c>
      <c r="J49" s="8">
        <v>10.9</v>
      </c>
      <c r="K49" s="81"/>
      <c r="L49" s="8"/>
      <c r="M49" s="81"/>
      <c r="N49" s="57"/>
      <c r="O49" s="81">
        <v>2</v>
      </c>
      <c r="P49" s="8">
        <v>10.7</v>
      </c>
      <c r="Q49" s="81">
        <v>2</v>
      </c>
      <c r="R49" s="8">
        <v>10.7</v>
      </c>
      <c r="S49" s="81">
        <v>2</v>
      </c>
      <c r="T49" s="8">
        <v>10.050000000000001</v>
      </c>
      <c r="U49" s="74">
        <f t="shared" si="10"/>
        <v>2</v>
      </c>
      <c r="V49" s="74">
        <f t="shared" si="14"/>
        <v>0</v>
      </c>
      <c r="W49" s="74">
        <f t="shared" si="15"/>
        <v>0</v>
      </c>
      <c r="X49" s="74">
        <f t="shared" si="11"/>
        <v>2</v>
      </c>
      <c r="Y49" s="74">
        <f t="shared" si="16"/>
        <v>2</v>
      </c>
      <c r="Z49" s="74">
        <f t="shared" si="17"/>
        <v>2</v>
      </c>
      <c r="AA49" s="74"/>
      <c r="AB49" s="71">
        <f t="shared" si="18"/>
        <v>0</v>
      </c>
      <c r="AC49" s="71">
        <f t="shared" si="18"/>
        <v>2</v>
      </c>
      <c r="AD49" s="71">
        <f t="shared" si="18"/>
        <v>0</v>
      </c>
      <c r="AE49" s="71">
        <f t="shared" si="18"/>
        <v>0</v>
      </c>
      <c r="AF49" s="71">
        <f t="shared" si="18"/>
        <v>0</v>
      </c>
    </row>
    <row r="50" spans="1:32">
      <c r="A50" s="127" t="s">
        <v>481</v>
      </c>
      <c r="B50" s="127" t="s">
        <v>34</v>
      </c>
      <c r="C50" s="127">
        <v>1</v>
      </c>
      <c r="D50" s="127" t="s">
        <v>443</v>
      </c>
      <c r="E50" s="128" t="s">
        <v>165</v>
      </c>
      <c r="F50" s="129" t="s">
        <v>166</v>
      </c>
      <c r="G50" s="103">
        <f t="shared" si="12"/>
        <v>54.210000000000008</v>
      </c>
      <c r="H50" s="103">
        <f t="shared" si="13"/>
        <v>41.7</v>
      </c>
      <c r="I50" s="81">
        <v>1</v>
      </c>
      <c r="J50" s="166">
        <v>10.6</v>
      </c>
      <c r="K50" s="168"/>
      <c r="L50" s="166"/>
      <c r="M50" s="168"/>
      <c r="N50" s="166"/>
      <c r="O50" s="81">
        <v>1</v>
      </c>
      <c r="P50" s="166">
        <v>10.5</v>
      </c>
      <c r="Q50" s="81">
        <v>1</v>
      </c>
      <c r="R50" s="166">
        <v>10.199999999999999</v>
      </c>
      <c r="S50" s="81">
        <v>1</v>
      </c>
      <c r="T50" s="166">
        <v>10.4</v>
      </c>
      <c r="U50" s="74">
        <f t="shared" si="10"/>
        <v>1</v>
      </c>
      <c r="V50" s="74">
        <f t="shared" si="14"/>
        <v>0</v>
      </c>
      <c r="W50" s="74">
        <f t="shared" si="15"/>
        <v>0</v>
      </c>
      <c r="X50" s="74">
        <f t="shared" si="11"/>
        <v>1</v>
      </c>
      <c r="Y50" s="74">
        <f t="shared" si="16"/>
        <v>1</v>
      </c>
      <c r="Z50" s="74">
        <f t="shared" si="17"/>
        <v>1</v>
      </c>
      <c r="AA50" s="74"/>
      <c r="AB50" s="71">
        <f t="shared" si="18"/>
        <v>1</v>
      </c>
      <c r="AC50" s="71">
        <f t="shared" si="18"/>
        <v>0</v>
      </c>
      <c r="AD50" s="71">
        <f t="shared" si="18"/>
        <v>0</v>
      </c>
      <c r="AE50" s="71">
        <f t="shared" si="18"/>
        <v>0</v>
      </c>
      <c r="AF50" s="71">
        <f t="shared" si="18"/>
        <v>0</v>
      </c>
    </row>
    <row r="51" spans="1:32">
      <c r="A51" s="127" t="s">
        <v>486</v>
      </c>
      <c r="B51" s="127" t="s">
        <v>34</v>
      </c>
      <c r="C51" s="127">
        <v>1</v>
      </c>
      <c r="D51" s="127" t="s">
        <v>443</v>
      </c>
      <c r="E51" s="128" t="s">
        <v>172</v>
      </c>
      <c r="F51" s="129" t="s">
        <v>166</v>
      </c>
      <c r="G51" s="103">
        <f t="shared" si="12"/>
        <v>51.480000000000004</v>
      </c>
      <c r="H51" s="103">
        <f t="shared" si="13"/>
        <v>39.6</v>
      </c>
      <c r="I51" s="81">
        <v>1</v>
      </c>
      <c r="J51" s="166">
        <v>10.5</v>
      </c>
      <c r="K51" s="168"/>
      <c r="L51" s="166"/>
      <c r="M51" s="168"/>
      <c r="N51" s="166"/>
      <c r="O51" s="81">
        <v>1</v>
      </c>
      <c r="P51" s="166">
        <v>9.85</v>
      </c>
      <c r="Q51" s="81">
        <v>1</v>
      </c>
      <c r="R51" s="166">
        <v>10.199999999999999</v>
      </c>
      <c r="S51" s="81">
        <v>1</v>
      </c>
      <c r="T51" s="166">
        <v>9.0500000000000007</v>
      </c>
      <c r="U51" s="74">
        <f t="shared" si="10"/>
        <v>1</v>
      </c>
      <c r="V51" s="74">
        <f t="shared" si="14"/>
        <v>0</v>
      </c>
      <c r="W51" s="74">
        <f t="shared" si="15"/>
        <v>0</v>
      </c>
      <c r="X51" s="74">
        <f t="shared" si="11"/>
        <v>1</v>
      </c>
      <c r="Y51" s="74">
        <f t="shared" si="16"/>
        <v>1</v>
      </c>
      <c r="Z51" s="74">
        <f t="shared" si="17"/>
        <v>1</v>
      </c>
      <c r="AA51" s="74"/>
      <c r="AB51" s="71">
        <f t="shared" si="18"/>
        <v>1</v>
      </c>
      <c r="AC51" s="71">
        <f t="shared" si="18"/>
        <v>0</v>
      </c>
      <c r="AD51" s="71">
        <f t="shared" si="18"/>
        <v>0</v>
      </c>
      <c r="AE51" s="71">
        <f t="shared" si="18"/>
        <v>0</v>
      </c>
      <c r="AF51" s="71">
        <f t="shared" si="18"/>
        <v>0</v>
      </c>
    </row>
    <row r="52" spans="1:32">
      <c r="A52" s="127" t="s">
        <v>482</v>
      </c>
      <c r="B52" s="127" t="s">
        <v>34</v>
      </c>
      <c r="C52" s="127">
        <v>1</v>
      </c>
      <c r="D52" s="127" t="s">
        <v>443</v>
      </c>
      <c r="E52" s="128" t="s">
        <v>167</v>
      </c>
      <c r="F52" s="129" t="s">
        <v>166</v>
      </c>
      <c r="G52" s="103">
        <f t="shared" si="12"/>
        <v>49.335000000000008</v>
      </c>
      <c r="H52" s="103">
        <f t="shared" si="13"/>
        <v>37.950000000000003</v>
      </c>
      <c r="I52" s="81">
        <v>1</v>
      </c>
      <c r="J52" s="166">
        <v>9.9</v>
      </c>
      <c r="K52" s="168"/>
      <c r="L52" s="166"/>
      <c r="M52" s="168"/>
      <c r="N52" s="166"/>
      <c r="O52" s="81">
        <v>1</v>
      </c>
      <c r="P52" s="166">
        <v>9</v>
      </c>
      <c r="Q52" s="81">
        <v>1</v>
      </c>
      <c r="R52" s="166">
        <v>9.8000000000000007</v>
      </c>
      <c r="S52" s="81">
        <v>1</v>
      </c>
      <c r="T52" s="166">
        <v>9.25</v>
      </c>
      <c r="U52" s="74">
        <f t="shared" si="10"/>
        <v>1</v>
      </c>
      <c r="V52" s="74">
        <f t="shared" si="14"/>
        <v>0</v>
      </c>
      <c r="W52" s="74">
        <f t="shared" si="15"/>
        <v>0</v>
      </c>
      <c r="X52" s="74">
        <f t="shared" si="11"/>
        <v>1</v>
      </c>
      <c r="Y52" s="74">
        <f t="shared" si="16"/>
        <v>1</v>
      </c>
      <c r="Z52" s="74">
        <f t="shared" si="17"/>
        <v>1</v>
      </c>
      <c r="AA52" s="74"/>
      <c r="AB52" s="71">
        <f t="shared" si="18"/>
        <v>1</v>
      </c>
      <c r="AC52" s="71">
        <f t="shared" si="18"/>
        <v>0</v>
      </c>
      <c r="AD52" s="71">
        <f t="shared" si="18"/>
        <v>0</v>
      </c>
      <c r="AE52" s="71">
        <f t="shared" si="18"/>
        <v>0</v>
      </c>
      <c r="AF52" s="71">
        <f t="shared" si="18"/>
        <v>0</v>
      </c>
    </row>
    <row r="53" spans="1:32">
      <c r="A53" s="127" t="s">
        <v>472</v>
      </c>
      <c r="B53" s="127" t="s">
        <v>34</v>
      </c>
      <c r="C53" s="127">
        <v>2</v>
      </c>
      <c r="D53" s="127" t="s">
        <v>444</v>
      </c>
      <c r="E53" s="128" t="s">
        <v>173</v>
      </c>
      <c r="F53" s="129" t="s">
        <v>166</v>
      </c>
      <c r="G53" s="103">
        <f t="shared" si="12"/>
        <v>48.164999999999999</v>
      </c>
      <c r="H53" s="103">
        <f t="shared" si="13"/>
        <v>37.049999999999997</v>
      </c>
      <c r="I53" s="81">
        <v>2</v>
      </c>
      <c r="J53" s="8">
        <v>9.5</v>
      </c>
      <c r="K53" s="81"/>
      <c r="L53" s="8"/>
      <c r="M53" s="81"/>
      <c r="N53" s="57"/>
      <c r="O53" s="81">
        <v>2</v>
      </c>
      <c r="P53" s="8">
        <v>6.55</v>
      </c>
      <c r="Q53" s="81">
        <v>2</v>
      </c>
      <c r="R53" s="8">
        <v>10.75</v>
      </c>
      <c r="S53" s="81">
        <v>2</v>
      </c>
      <c r="T53" s="8">
        <v>10.25</v>
      </c>
      <c r="U53" s="74">
        <f t="shared" si="10"/>
        <v>2</v>
      </c>
      <c r="V53" s="74">
        <f t="shared" si="14"/>
        <v>0</v>
      </c>
      <c r="W53" s="74">
        <f t="shared" si="15"/>
        <v>0</v>
      </c>
      <c r="X53" s="74">
        <f t="shared" si="11"/>
        <v>2</v>
      </c>
      <c r="Y53" s="74">
        <f t="shared" si="16"/>
        <v>2</v>
      </c>
      <c r="Z53" s="74">
        <f t="shared" si="17"/>
        <v>2</v>
      </c>
      <c r="AA53" s="74"/>
      <c r="AB53" s="71">
        <f t="shared" si="18"/>
        <v>0</v>
      </c>
      <c r="AC53" s="71">
        <f t="shared" si="18"/>
        <v>2</v>
      </c>
      <c r="AD53" s="71">
        <f t="shared" si="18"/>
        <v>0</v>
      </c>
      <c r="AE53" s="71">
        <f t="shared" si="18"/>
        <v>0</v>
      </c>
      <c r="AF53" s="71">
        <f t="shared" si="18"/>
        <v>0</v>
      </c>
    </row>
    <row r="54" spans="1:32">
      <c r="A54" s="127" t="s">
        <v>477</v>
      </c>
      <c r="B54" s="127" t="s">
        <v>34</v>
      </c>
      <c r="C54" s="127" t="s">
        <v>34</v>
      </c>
      <c r="D54" s="127" t="s">
        <v>447</v>
      </c>
      <c r="E54" s="128" t="s">
        <v>478</v>
      </c>
      <c r="F54" s="129" t="s">
        <v>480</v>
      </c>
      <c r="G54" s="103">
        <f t="shared" si="12"/>
        <v>61.100000000000009</v>
      </c>
      <c r="H54" s="103">
        <f t="shared" si="13"/>
        <v>61.100000000000009</v>
      </c>
      <c r="I54" s="81">
        <v>2</v>
      </c>
      <c r="J54" s="8">
        <v>6.4</v>
      </c>
      <c r="K54" s="81">
        <v>3</v>
      </c>
      <c r="L54" s="8">
        <v>10.8</v>
      </c>
      <c r="M54" s="81">
        <v>3</v>
      </c>
      <c r="N54" s="8">
        <v>12</v>
      </c>
      <c r="O54" s="81">
        <v>3</v>
      </c>
      <c r="P54" s="8">
        <v>11.1</v>
      </c>
      <c r="Q54" s="81">
        <v>2</v>
      </c>
      <c r="R54" s="8">
        <v>10.3</v>
      </c>
      <c r="S54" s="81">
        <v>2</v>
      </c>
      <c r="T54" s="8">
        <v>10.5</v>
      </c>
      <c r="U54" s="74">
        <f t="shared" si="10"/>
        <v>2</v>
      </c>
      <c r="V54" s="74">
        <f t="shared" si="14"/>
        <v>3</v>
      </c>
      <c r="W54" s="74">
        <f t="shared" si="15"/>
        <v>3</v>
      </c>
      <c r="X54" s="74">
        <f t="shared" si="11"/>
        <v>3</v>
      </c>
      <c r="Y54" s="74">
        <f t="shared" si="16"/>
        <v>2</v>
      </c>
      <c r="Z54" s="74">
        <f t="shared" si="17"/>
        <v>2</v>
      </c>
      <c r="AA54" s="74"/>
      <c r="AB54" s="71">
        <f t="shared" si="18"/>
        <v>0</v>
      </c>
      <c r="AC54" s="71">
        <f t="shared" si="18"/>
        <v>2</v>
      </c>
      <c r="AD54" s="71">
        <f t="shared" si="18"/>
        <v>3</v>
      </c>
      <c r="AE54" s="71">
        <f t="shared" si="18"/>
        <v>0</v>
      </c>
      <c r="AF54" s="71">
        <f t="shared" si="18"/>
        <v>0</v>
      </c>
    </row>
    <row r="55" spans="1:32">
      <c r="A55" s="127" t="s">
        <v>476</v>
      </c>
      <c r="B55" s="127" t="s">
        <v>34</v>
      </c>
      <c r="C55" s="127" t="s">
        <v>93</v>
      </c>
      <c r="D55" s="127" t="s">
        <v>492</v>
      </c>
      <c r="E55" s="128" t="s">
        <v>119</v>
      </c>
      <c r="F55" s="129" t="s">
        <v>480</v>
      </c>
      <c r="G55" s="7">
        <f t="shared" si="12"/>
        <v>60.4</v>
      </c>
      <c r="H55" s="7">
        <f t="shared" si="13"/>
        <v>60.4</v>
      </c>
      <c r="I55" s="81">
        <v>2</v>
      </c>
      <c r="J55" s="8">
        <v>10</v>
      </c>
      <c r="K55" s="81">
        <v>3</v>
      </c>
      <c r="L55" s="8">
        <v>10.199999999999999</v>
      </c>
      <c r="M55" s="81">
        <v>3</v>
      </c>
      <c r="N55" s="8">
        <v>10.9</v>
      </c>
      <c r="O55" s="81">
        <v>3</v>
      </c>
      <c r="P55" s="8">
        <v>10.65</v>
      </c>
      <c r="Q55" s="81">
        <v>2</v>
      </c>
      <c r="R55" s="8">
        <v>9.25</v>
      </c>
      <c r="S55" s="81">
        <v>2</v>
      </c>
      <c r="T55" s="8">
        <v>9.4</v>
      </c>
      <c r="U55" s="74">
        <f t="shared" si="10"/>
        <v>2</v>
      </c>
      <c r="V55" s="74">
        <f t="shared" ref="V55:V56" si="19">K55</f>
        <v>3</v>
      </c>
      <c r="W55" s="74">
        <f t="shared" ref="W55:W56" si="20">M55</f>
        <v>3</v>
      </c>
      <c r="X55" s="74">
        <f t="shared" si="11"/>
        <v>3</v>
      </c>
      <c r="Y55" s="74">
        <f t="shared" ref="Y55:Y56" si="21">Q55</f>
        <v>2</v>
      </c>
      <c r="Z55" s="74">
        <f t="shared" ref="Z55:Z56" si="22">S55</f>
        <v>2</v>
      </c>
      <c r="AA55" s="74"/>
      <c r="AB55" s="71">
        <f t="shared" ref="AB55:AF73" si="23">IF(COUNTIF($U55:$Z55,AB$1)=MAX(COUNTIF($U55:$Z55,$AB$1),COUNTIF($U55:$Z55,$AC$1),COUNTIF($U55:$Z55,$AD$1),COUNTIF($U55:$Z55,$AE$1),COUNTIF($U55:$Z55,$AF$1)),AB$1,0)</f>
        <v>0</v>
      </c>
      <c r="AC55" s="71">
        <f t="shared" si="23"/>
        <v>2</v>
      </c>
      <c r="AD55" s="71">
        <f t="shared" si="23"/>
        <v>3</v>
      </c>
      <c r="AE55" s="71">
        <f t="shared" si="23"/>
        <v>0</v>
      </c>
      <c r="AF55" s="71">
        <f t="shared" si="23"/>
        <v>0</v>
      </c>
    </row>
    <row r="56" spans="1:32">
      <c r="A56" s="127" t="s">
        <v>461</v>
      </c>
      <c r="B56" s="127" t="s">
        <v>34</v>
      </c>
      <c r="C56" s="127">
        <v>2</v>
      </c>
      <c r="D56" s="127" t="s">
        <v>443</v>
      </c>
      <c r="E56" s="128" t="s">
        <v>462</v>
      </c>
      <c r="F56" s="129" t="s">
        <v>480</v>
      </c>
      <c r="G56" s="103">
        <f t="shared" si="12"/>
        <v>47.385000000000005</v>
      </c>
      <c r="H56" s="103">
        <f t="shared" si="13"/>
        <v>36.450000000000003</v>
      </c>
      <c r="I56" s="81">
        <v>2</v>
      </c>
      <c r="J56" s="166">
        <v>9.3000000000000007</v>
      </c>
      <c r="K56" s="168"/>
      <c r="L56" s="166"/>
      <c r="M56" s="168"/>
      <c r="N56" s="166"/>
      <c r="O56" s="168">
        <v>2</v>
      </c>
      <c r="P56" s="166">
        <v>10.7</v>
      </c>
      <c r="Q56" s="168">
        <v>2</v>
      </c>
      <c r="R56" s="166">
        <v>10.45</v>
      </c>
      <c r="S56" s="168">
        <v>2</v>
      </c>
      <c r="T56" s="166">
        <v>6</v>
      </c>
      <c r="U56" s="74">
        <f t="shared" si="10"/>
        <v>2</v>
      </c>
      <c r="V56" s="74">
        <f t="shared" si="19"/>
        <v>0</v>
      </c>
      <c r="W56" s="74">
        <f t="shared" si="20"/>
        <v>0</v>
      </c>
      <c r="X56" s="74">
        <f t="shared" si="11"/>
        <v>2</v>
      </c>
      <c r="Y56" s="74">
        <f t="shared" si="21"/>
        <v>2</v>
      </c>
      <c r="Z56" s="74">
        <f t="shared" si="22"/>
        <v>2</v>
      </c>
      <c r="AA56" s="74"/>
      <c r="AB56" s="71">
        <f t="shared" si="23"/>
        <v>0</v>
      </c>
      <c r="AC56" s="71">
        <f t="shared" si="23"/>
        <v>2</v>
      </c>
      <c r="AD56" s="71">
        <f t="shared" si="23"/>
        <v>0</v>
      </c>
      <c r="AE56" s="71">
        <f t="shared" si="23"/>
        <v>0</v>
      </c>
      <c r="AF56" s="71">
        <f t="shared" si="23"/>
        <v>0</v>
      </c>
    </row>
    <row r="57" spans="1:32">
      <c r="A57" s="136" t="s">
        <v>267</v>
      </c>
      <c r="B57" s="136" t="s">
        <v>34</v>
      </c>
      <c r="C57" s="136" t="s">
        <v>95</v>
      </c>
      <c r="D57" s="136"/>
      <c r="E57" s="137" t="s">
        <v>268</v>
      </c>
      <c r="F57" s="129" t="s">
        <v>261</v>
      </c>
      <c r="G57" s="103">
        <f t="shared" si="12"/>
        <v>0</v>
      </c>
      <c r="H57" s="103">
        <f t="shared" si="13"/>
        <v>0</v>
      </c>
      <c r="I57" s="81"/>
      <c r="J57" s="8"/>
      <c r="K57" s="81"/>
      <c r="L57" s="8"/>
      <c r="M57" s="81"/>
      <c r="N57" s="57"/>
      <c r="O57" s="81"/>
      <c r="P57" s="8"/>
      <c r="Q57" s="81"/>
      <c r="R57" s="8"/>
      <c r="S57" s="81"/>
      <c r="T57" s="8"/>
      <c r="U57" s="74"/>
      <c r="V57" s="74"/>
      <c r="W57" s="74"/>
      <c r="X57" s="74"/>
      <c r="Y57" s="74"/>
      <c r="Z57" s="74"/>
      <c r="AA57" s="74"/>
    </row>
    <row r="58" spans="1:32">
      <c r="A58" s="136" t="s">
        <v>269</v>
      </c>
      <c r="B58" s="136" t="s">
        <v>34</v>
      </c>
      <c r="C58" s="136" t="s">
        <v>95</v>
      </c>
      <c r="D58" s="136"/>
      <c r="E58" s="137" t="s">
        <v>86</v>
      </c>
      <c r="F58" s="129" t="s">
        <v>261</v>
      </c>
      <c r="G58" s="103">
        <f t="shared" si="12"/>
        <v>0</v>
      </c>
      <c r="H58" s="103">
        <f t="shared" si="13"/>
        <v>0</v>
      </c>
      <c r="I58" s="81"/>
      <c r="J58" s="8"/>
      <c r="K58" s="81"/>
      <c r="L58" s="8"/>
      <c r="M58" s="81"/>
      <c r="N58" s="8"/>
      <c r="O58" s="81"/>
      <c r="P58" s="8"/>
      <c r="Q58" s="81"/>
      <c r="R58" s="8"/>
      <c r="S58" s="81"/>
      <c r="T58" s="8"/>
      <c r="U58" s="74">
        <f>I58</f>
        <v>0</v>
      </c>
      <c r="V58" s="74">
        <f t="shared" ref="V58:V59" si="24">K58</f>
        <v>0</v>
      </c>
      <c r="W58" s="74">
        <f t="shared" ref="W58:W59" si="25">M58</f>
        <v>0</v>
      </c>
      <c r="X58" s="74">
        <f>O58</f>
        <v>0</v>
      </c>
      <c r="Y58" s="74">
        <f t="shared" ref="Y58:Y59" si="26">Q58</f>
        <v>0</v>
      </c>
      <c r="Z58" s="74">
        <f t="shared" ref="Z58:Z59" si="27">S58</f>
        <v>0</v>
      </c>
      <c r="AA58" s="74"/>
      <c r="AB58" s="71">
        <f t="shared" ref="AB58:AF59" si="28">IF(COUNTIF($U58:$Z58,AB$1)=MAX(COUNTIF($U58:$Z58,$AB$1),COUNTIF($U58:$Z58,$AC$1),COUNTIF($U58:$Z58,$AD$1),COUNTIF($U58:$Z58,$AE$1),COUNTIF($U58:$Z58,$AF$1)),AB$1,0)</f>
        <v>1</v>
      </c>
      <c r="AC58" s="71">
        <f t="shared" si="28"/>
        <v>2</v>
      </c>
      <c r="AD58" s="71">
        <f t="shared" si="28"/>
        <v>3</v>
      </c>
      <c r="AE58" s="71">
        <f t="shared" si="28"/>
        <v>4</v>
      </c>
      <c r="AF58" s="71">
        <f t="shared" si="28"/>
        <v>5</v>
      </c>
    </row>
    <row r="59" spans="1:32">
      <c r="A59" s="127" t="s">
        <v>264</v>
      </c>
      <c r="B59" s="127" t="s">
        <v>35</v>
      </c>
      <c r="C59" s="127">
        <f>MAX(AB59:AF59)</f>
        <v>4</v>
      </c>
      <c r="D59" s="127" t="s">
        <v>448</v>
      </c>
      <c r="E59" s="132" t="s">
        <v>107</v>
      </c>
      <c r="F59" s="129" t="s">
        <v>261</v>
      </c>
      <c r="G59" s="103">
        <f t="shared" si="12"/>
        <v>75.149999999999991</v>
      </c>
      <c r="H59" s="153">
        <f t="shared" si="13"/>
        <v>75.149999999999991</v>
      </c>
      <c r="I59" s="81">
        <v>5</v>
      </c>
      <c r="J59" s="8">
        <v>13.9</v>
      </c>
      <c r="K59" s="81">
        <v>3</v>
      </c>
      <c r="L59" s="8">
        <v>10.85</v>
      </c>
      <c r="M59" s="81">
        <v>3</v>
      </c>
      <c r="N59" s="57">
        <v>11.95</v>
      </c>
      <c r="O59" s="81">
        <v>4</v>
      </c>
      <c r="P59" s="8">
        <v>13.65</v>
      </c>
      <c r="Q59" s="81">
        <v>4</v>
      </c>
      <c r="R59" s="8">
        <v>12.95</v>
      </c>
      <c r="S59" s="81">
        <v>4</v>
      </c>
      <c r="T59" s="8">
        <v>11.85</v>
      </c>
      <c r="U59" s="74">
        <f>I59</f>
        <v>5</v>
      </c>
      <c r="V59" s="74">
        <f t="shared" si="24"/>
        <v>3</v>
      </c>
      <c r="W59" s="74">
        <f t="shared" si="25"/>
        <v>3</v>
      </c>
      <c r="X59" s="74">
        <f>O59</f>
        <v>4</v>
      </c>
      <c r="Y59" s="74">
        <f t="shared" si="26"/>
        <v>4</v>
      </c>
      <c r="Z59" s="74">
        <f t="shared" si="27"/>
        <v>4</v>
      </c>
      <c r="AA59" s="74"/>
      <c r="AB59" s="71">
        <f t="shared" si="28"/>
        <v>0</v>
      </c>
      <c r="AC59" s="71">
        <f t="shared" si="28"/>
        <v>0</v>
      </c>
      <c r="AD59" s="71">
        <f t="shared" si="28"/>
        <v>0</v>
      </c>
      <c r="AE59" s="71">
        <f t="shared" si="28"/>
        <v>4</v>
      </c>
      <c r="AF59" s="71">
        <f t="shared" si="28"/>
        <v>0</v>
      </c>
    </row>
    <row r="60" spans="1:32">
      <c r="A60" s="136" t="s">
        <v>270</v>
      </c>
      <c r="B60" s="136" t="s">
        <v>34</v>
      </c>
      <c r="C60" s="136" t="s">
        <v>95</v>
      </c>
      <c r="D60" s="136" t="s">
        <v>492</v>
      </c>
      <c r="E60" s="137" t="s">
        <v>87</v>
      </c>
      <c r="F60" s="129" t="s">
        <v>261</v>
      </c>
      <c r="G60" s="103">
        <f t="shared" si="12"/>
        <v>73.7</v>
      </c>
      <c r="H60" s="103">
        <f t="shared" si="13"/>
        <v>73.7</v>
      </c>
      <c r="I60" s="81">
        <v>4</v>
      </c>
      <c r="J60" s="8">
        <v>12.3</v>
      </c>
      <c r="K60" s="81">
        <v>4</v>
      </c>
      <c r="L60" s="8">
        <v>11.85</v>
      </c>
      <c r="M60" s="81">
        <v>4</v>
      </c>
      <c r="N60" s="8">
        <v>12.55</v>
      </c>
      <c r="O60" s="81">
        <v>4</v>
      </c>
      <c r="P60" s="8">
        <v>13.3</v>
      </c>
      <c r="Q60" s="81">
        <v>3</v>
      </c>
      <c r="R60" s="8">
        <v>11.35</v>
      </c>
      <c r="S60" s="81">
        <v>4</v>
      </c>
      <c r="T60" s="8">
        <v>12.35</v>
      </c>
      <c r="U60" s="74"/>
      <c r="V60" s="74"/>
      <c r="W60" s="74"/>
      <c r="X60" s="74"/>
      <c r="Y60" s="74"/>
      <c r="Z60" s="74"/>
      <c r="AA60" s="74"/>
    </row>
    <row r="61" spans="1:32">
      <c r="A61" s="136" t="s">
        <v>272</v>
      </c>
      <c r="B61" s="136" t="s">
        <v>34</v>
      </c>
      <c r="C61" s="136" t="s">
        <v>93</v>
      </c>
      <c r="D61" s="136" t="s">
        <v>491</v>
      </c>
      <c r="E61" s="137" t="s">
        <v>106</v>
      </c>
      <c r="F61" s="129" t="s">
        <v>261</v>
      </c>
      <c r="G61" s="103">
        <f t="shared" si="12"/>
        <v>71.849999999999994</v>
      </c>
      <c r="H61" s="103">
        <f t="shared" si="13"/>
        <v>71.849999999999994</v>
      </c>
      <c r="I61" s="81">
        <v>4</v>
      </c>
      <c r="J61" s="8">
        <v>12.2</v>
      </c>
      <c r="K61" s="81">
        <v>4</v>
      </c>
      <c r="L61" s="8">
        <v>11.45</v>
      </c>
      <c r="M61" s="81">
        <v>4</v>
      </c>
      <c r="N61" s="57">
        <v>12.45</v>
      </c>
      <c r="O61" s="81">
        <v>4</v>
      </c>
      <c r="P61" s="8">
        <v>12.25</v>
      </c>
      <c r="Q61" s="81">
        <v>4</v>
      </c>
      <c r="R61" s="8">
        <v>12.25</v>
      </c>
      <c r="S61" s="81">
        <v>4</v>
      </c>
      <c r="T61" s="8">
        <v>11.25</v>
      </c>
      <c r="U61" s="74">
        <f>I61</f>
        <v>4</v>
      </c>
      <c r="V61" s="74">
        <f t="shared" ref="V61" si="29">K61</f>
        <v>4</v>
      </c>
      <c r="W61" s="74">
        <f t="shared" ref="W61" si="30">M61</f>
        <v>4</v>
      </c>
      <c r="X61" s="74">
        <f>O61</f>
        <v>4</v>
      </c>
      <c r="Y61" s="74">
        <f t="shared" ref="Y61" si="31">Q61</f>
        <v>4</v>
      </c>
      <c r="Z61" s="74">
        <f t="shared" ref="Z61" si="32">S61</f>
        <v>4</v>
      </c>
      <c r="AA61" s="74"/>
      <c r="AB61" s="71">
        <f t="shared" si="23"/>
        <v>0</v>
      </c>
      <c r="AC61" s="71">
        <f t="shared" si="23"/>
        <v>0</v>
      </c>
      <c r="AD61" s="71">
        <f t="shared" si="23"/>
        <v>0</v>
      </c>
      <c r="AE61" s="71">
        <f t="shared" si="23"/>
        <v>4</v>
      </c>
      <c r="AF61" s="71">
        <f t="shared" si="23"/>
        <v>0</v>
      </c>
    </row>
    <row r="62" spans="1:32">
      <c r="A62" s="136" t="s">
        <v>271</v>
      </c>
      <c r="B62" s="136" t="s">
        <v>34</v>
      </c>
      <c r="C62" s="136" t="s">
        <v>93</v>
      </c>
      <c r="D62" s="136" t="s">
        <v>491</v>
      </c>
      <c r="E62" s="137" t="s">
        <v>105</v>
      </c>
      <c r="F62" s="129" t="s">
        <v>261</v>
      </c>
      <c r="G62" s="103">
        <f t="shared" si="12"/>
        <v>71.650000000000006</v>
      </c>
      <c r="H62" s="103">
        <f t="shared" si="13"/>
        <v>71.650000000000006</v>
      </c>
      <c r="I62" s="81">
        <v>4</v>
      </c>
      <c r="J62" s="8">
        <v>12.8</v>
      </c>
      <c r="K62" s="81">
        <v>3</v>
      </c>
      <c r="L62" s="8">
        <v>11.3</v>
      </c>
      <c r="M62" s="81">
        <v>3</v>
      </c>
      <c r="N62" s="57">
        <v>12.05</v>
      </c>
      <c r="O62" s="81">
        <v>5</v>
      </c>
      <c r="P62" s="8">
        <v>13.6</v>
      </c>
      <c r="Q62" s="81">
        <v>3</v>
      </c>
      <c r="R62" s="8">
        <v>10.15</v>
      </c>
      <c r="S62" s="81">
        <v>4</v>
      </c>
      <c r="T62" s="8">
        <v>11.75</v>
      </c>
      <c r="U62" s="74"/>
      <c r="V62" s="74"/>
      <c r="W62" s="74"/>
      <c r="X62" s="74"/>
      <c r="Y62" s="74"/>
      <c r="Z62" s="74"/>
      <c r="AA62" s="74"/>
    </row>
    <row r="63" spans="1:32">
      <c r="A63" s="127" t="s">
        <v>276</v>
      </c>
      <c r="B63" s="127" t="s">
        <v>34</v>
      </c>
      <c r="C63" s="127" t="s">
        <v>93</v>
      </c>
      <c r="D63" s="127" t="s">
        <v>491</v>
      </c>
      <c r="E63" s="128" t="s">
        <v>277</v>
      </c>
      <c r="F63" s="129" t="s">
        <v>261</v>
      </c>
      <c r="G63" s="103">
        <f t="shared" si="12"/>
        <v>71.5</v>
      </c>
      <c r="H63" s="103">
        <f t="shared" si="13"/>
        <v>71.5</v>
      </c>
      <c r="I63" s="81">
        <v>4</v>
      </c>
      <c r="J63" s="8">
        <v>12.5</v>
      </c>
      <c r="K63" s="81">
        <v>3</v>
      </c>
      <c r="L63" s="8">
        <v>11.65</v>
      </c>
      <c r="M63" s="81">
        <v>3</v>
      </c>
      <c r="N63" s="8">
        <v>12.4</v>
      </c>
      <c r="O63" s="81">
        <v>4</v>
      </c>
      <c r="P63" s="8">
        <v>12.5</v>
      </c>
      <c r="Q63" s="81">
        <v>4</v>
      </c>
      <c r="R63" s="8">
        <v>11.05</v>
      </c>
      <c r="S63" s="81">
        <v>4</v>
      </c>
      <c r="T63" s="8">
        <v>11.4</v>
      </c>
      <c r="U63" s="74"/>
      <c r="V63" s="74"/>
      <c r="W63" s="74"/>
      <c r="X63" s="74"/>
      <c r="Y63" s="74"/>
      <c r="Z63" s="74"/>
      <c r="AA63" s="74"/>
    </row>
    <row r="64" spans="1:32">
      <c r="A64" s="127" t="s">
        <v>274</v>
      </c>
      <c r="B64" s="127" t="s">
        <v>34</v>
      </c>
      <c r="C64" s="127" t="s">
        <v>93</v>
      </c>
      <c r="D64" s="127" t="s">
        <v>491</v>
      </c>
      <c r="E64" s="130" t="s">
        <v>121</v>
      </c>
      <c r="F64" s="129" t="s">
        <v>261</v>
      </c>
      <c r="G64" s="103">
        <f t="shared" si="12"/>
        <v>71.400000000000006</v>
      </c>
      <c r="H64" s="103">
        <f t="shared" si="13"/>
        <v>71.400000000000006</v>
      </c>
      <c r="I64" s="81">
        <v>4</v>
      </c>
      <c r="J64" s="8">
        <v>11.6</v>
      </c>
      <c r="K64" s="81">
        <v>3</v>
      </c>
      <c r="L64" s="8">
        <v>11.3</v>
      </c>
      <c r="M64" s="81">
        <v>3</v>
      </c>
      <c r="N64" s="57">
        <v>12.3</v>
      </c>
      <c r="O64" s="81">
        <v>5</v>
      </c>
      <c r="P64" s="8">
        <v>13.7</v>
      </c>
      <c r="Q64" s="81">
        <v>3</v>
      </c>
      <c r="R64" s="8">
        <v>10.8</v>
      </c>
      <c r="S64" s="81">
        <v>3</v>
      </c>
      <c r="T64" s="8">
        <v>11.7</v>
      </c>
      <c r="U64" s="74">
        <f t="shared" ref="U64:U80" si="33">I64</f>
        <v>4</v>
      </c>
      <c r="V64" s="74">
        <f t="shared" ref="V64:V78" si="34">K64</f>
        <v>3</v>
      </c>
      <c r="W64" s="74">
        <f t="shared" ref="W64:W78" si="35">M64</f>
        <v>3</v>
      </c>
      <c r="X64" s="74">
        <f t="shared" ref="X64:X80" si="36">O64</f>
        <v>5</v>
      </c>
      <c r="Y64" s="74">
        <f t="shared" ref="Y64:Y84" si="37">Q64</f>
        <v>3</v>
      </c>
      <c r="Z64" s="74">
        <f t="shared" ref="Z64:Z84" si="38">S64</f>
        <v>3</v>
      </c>
      <c r="AA64" s="74"/>
      <c r="AB64" s="71">
        <f t="shared" si="23"/>
        <v>0</v>
      </c>
      <c r="AC64" s="71">
        <f t="shared" si="23"/>
        <v>0</v>
      </c>
      <c r="AD64" s="71">
        <f t="shared" si="23"/>
        <v>3</v>
      </c>
      <c r="AE64" s="71">
        <f t="shared" si="23"/>
        <v>0</v>
      </c>
      <c r="AF64" s="71">
        <f t="shared" si="23"/>
        <v>0</v>
      </c>
    </row>
    <row r="65" spans="1:32">
      <c r="A65" s="127" t="s">
        <v>273</v>
      </c>
      <c r="B65" s="127" t="s">
        <v>34</v>
      </c>
      <c r="C65" s="127" t="s">
        <v>93</v>
      </c>
      <c r="D65" s="127" t="s">
        <v>491</v>
      </c>
      <c r="E65" s="128" t="s">
        <v>123</v>
      </c>
      <c r="F65" s="129" t="s">
        <v>261</v>
      </c>
      <c r="G65" s="103">
        <f t="shared" si="12"/>
        <v>71.099999999999994</v>
      </c>
      <c r="H65" s="103">
        <f t="shared" si="13"/>
        <v>71.099999999999994</v>
      </c>
      <c r="I65" s="81">
        <v>3</v>
      </c>
      <c r="J65" s="57">
        <v>12</v>
      </c>
      <c r="K65" s="81">
        <v>3</v>
      </c>
      <c r="L65" s="8">
        <v>11.35</v>
      </c>
      <c r="M65" s="81">
        <v>3</v>
      </c>
      <c r="N65" s="57">
        <v>12.5</v>
      </c>
      <c r="O65" s="81">
        <v>4</v>
      </c>
      <c r="P65" s="8">
        <v>12.45</v>
      </c>
      <c r="Q65" s="81">
        <v>3</v>
      </c>
      <c r="R65" s="8">
        <v>11.45</v>
      </c>
      <c r="S65" s="81">
        <v>3</v>
      </c>
      <c r="T65" s="8">
        <v>11.35</v>
      </c>
      <c r="U65" s="74">
        <f t="shared" si="33"/>
        <v>3</v>
      </c>
      <c r="V65" s="74">
        <f t="shared" si="34"/>
        <v>3</v>
      </c>
      <c r="W65" s="74">
        <f t="shared" si="35"/>
        <v>3</v>
      </c>
      <c r="X65" s="74">
        <f t="shared" si="36"/>
        <v>4</v>
      </c>
      <c r="Y65" s="74">
        <f t="shared" si="37"/>
        <v>3</v>
      </c>
      <c r="Z65" s="74">
        <f t="shared" si="38"/>
        <v>3</v>
      </c>
      <c r="AA65" s="74"/>
      <c r="AB65" s="71">
        <f t="shared" si="23"/>
        <v>0</v>
      </c>
      <c r="AC65" s="71">
        <f t="shared" si="23"/>
        <v>0</v>
      </c>
      <c r="AD65" s="71">
        <f t="shared" si="23"/>
        <v>3</v>
      </c>
      <c r="AE65" s="71">
        <f t="shared" si="23"/>
        <v>0</v>
      </c>
      <c r="AF65" s="71">
        <f t="shared" si="23"/>
        <v>0</v>
      </c>
    </row>
    <row r="66" spans="1:32">
      <c r="A66" s="127" t="s">
        <v>278</v>
      </c>
      <c r="B66" s="127" t="s">
        <v>34</v>
      </c>
      <c r="C66" s="127" t="s">
        <v>34</v>
      </c>
      <c r="D66" s="127" t="s">
        <v>447</v>
      </c>
      <c r="E66" s="134" t="s">
        <v>153</v>
      </c>
      <c r="F66" s="129" t="s">
        <v>261</v>
      </c>
      <c r="G66" s="103">
        <f t="shared" ref="G66:G97" si="39">IF(B66="A",H66,IF(C66&gt;2,H66,H66*1.3))</f>
        <v>62.45</v>
      </c>
      <c r="H66" s="103">
        <f t="shared" ref="H66:H97" si="40">J66+L66+N66+P66+R66+T66</f>
        <v>62.45</v>
      </c>
      <c r="I66" s="81">
        <v>3</v>
      </c>
      <c r="J66" s="8">
        <v>10.55</v>
      </c>
      <c r="K66" s="81">
        <v>3</v>
      </c>
      <c r="L66" s="8">
        <v>11.15</v>
      </c>
      <c r="M66" s="81">
        <v>3</v>
      </c>
      <c r="N66" s="57">
        <v>11.15</v>
      </c>
      <c r="O66" s="81">
        <v>3</v>
      </c>
      <c r="P66" s="8">
        <v>11.4</v>
      </c>
      <c r="Q66" s="81">
        <v>3</v>
      </c>
      <c r="R66" s="8">
        <v>6.4</v>
      </c>
      <c r="S66" s="81">
        <v>3</v>
      </c>
      <c r="T66" s="8">
        <v>11.8</v>
      </c>
      <c r="U66" s="74">
        <f t="shared" si="33"/>
        <v>3</v>
      </c>
      <c r="V66" s="74">
        <f t="shared" si="34"/>
        <v>3</v>
      </c>
      <c r="W66" s="74">
        <f t="shared" si="35"/>
        <v>3</v>
      </c>
      <c r="X66" s="74">
        <f t="shared" si="36"/>
        <v>3</v>
      </c>
      <c r="Y66" s="74">
        <f t="shared" si="37"/>
        <v>3</v>
      </c>
      <c r="Z66" s="74">
        <f t="shared" si="38"/>
        <v>3</v>
      </c>
      <c r="AA66" s="74"/>
      <c r="AB66" s="71">
        <f t="shared" si="23"/>
        <v>0</v>
      </c>
      <c r="AC66" s="71">
        <f t="shared" si="23"/>
        <v>0</v>
      </c>
      <c r="AD66" s="71">
        <f t="shared" si="23"/>
        <v>3</v>
      </c>
      <c r="AE66" s="71">
        <f t="shared" si="23"/>
        <v>0</v>
      </c>
      <c r="AF66" s="71">
        <f t="shared" si="23"/>
        <v>0</v>
      </c>
    </row>
    <row r="67" spans="1:32">
      <c r="A67" s="127" t="s">
        <v>289</v>
      </c>
      <c r="B67" s="127" t="s">
        <v>34</v>
      </c>
      <c r="C67" s="127">
        <v>2</v>
      </c>
      <c r="D67" s="127" t="s">
        <v>446</v>
      </c>
      <c r="E67" s="128" t="s">
        <v>290</v>
      </c>
      <c r="F67" s="129" t="s">
        <v>261</v>
      </c>
      <c r="G67" s="103">
        <f t="shared" si="39"/>
        <v>59.215000000000011</v>
      </c>
      <c r="H67" s="103">
        <f t="shared" si="40"/>
        <v>45.550000000000004</v>
      </c>
      <c r="I67" s="81">
        <v>2</v>
      </c>
      <c r="J67" s="8">
        <v>11.3</v>
      </c>
      <c r="K67" s="81"/>
      <c r="L67" s="8"/>
      <c r="M67" s="81"/>
      <c r="N67" s="57"/>
      <c r="O67" s="81">
        <v>2</v>
      </c>
      <c r="P67" s="8">
        <v>11.15</v>
      </c>
      <c r="Q67" s="81">
        <v>2</v>
      </c>
      <c r="R67" s="8">
        <v>11.5</v>
      </c>
      <c r="S67" s="81">
        <v>2</v>
      </c>
      <c r="T67" s="8">
        <v>11.6</v>
      </c>
      <c r="U67" s="74">
        <f t="shared" si="33"/>
        <v>2</v>
      </c>
      <c r="V67" s="74">
        <f t="shared" si="34"/>
        <v>0</v>
      </c>
      <c r="W67" s="74">
        <f t="shared" si="35"/>
        <v>0</v>
      </c>
      <c r="X67" s="74">
        <f t="shared" si="36"/>
        <v>2</v>
      </c>
      <c r="Y67" s="74">
        <f t="shared" si="37"/>
        <v>2</v>
      </c>
      <c r="Z67" s="74">
        <f t="shared" si="38"/>
        <v>2</v>
      </c>
      <c r="AA67" s="74"/>
      <c r="AB67" s="71">
        <f t="shared" si="23"/>
        <v>0</v>
      </c>
      <c r="AC67" s="71">
        <f t="shared" si="23"/>
        <v>2</v>
      </c>
      <c r="AD67" s="71">
        <f t="shared" si="23"/>
        <v>0</v>
      </c>
      <c r="AE67" s="71">
        <f t="shared" si="23"/>
        <v>0</v>
      </c>
      <c r="AF67" s="71">
        <f t="shared" si="23"/>
        <v>0</v>
      </c>
    </row>
    <row r="68" spans="1:32">
      <c r="A68" s="127" t="s">
        <v>262</v>
      </c>
      <c r="B68" s="127" t="s">
        <v>35</v>
      </c>
      <c r="C68" s="127">
        <f>MAX(AB68:AF68)</f>
        <v>3</v>
      </c>
      <c r="D68" s="127" t="s">
        <v>447</v>
      </c>
      <c r="E68" s="128" t="s">
        <v>56</v>
      </c>
      <c r="F68" s="129" t="s">
        <v>261</v>
      </c>
      <c r="G68" s="103">
        <f t="shared" si="39"/>
        <v>66.800000000000011</v>
      </c>
      <c r="H68" s="153">
        <f t="shared" si="40"/>
        <v>66.800000000000011</v>
      </c>
      <c r="I68" s="81">
        <v>2</v>
      </c>
      <c r="J68" s="8">
        <v>9.8000000000000007</v>
      </c>
      <c r="K68" s="81">
        <v>2</v>
      </c>
      <c r="L68" s="8">
        <v>9.4499999999999993</v>
      </c>
      <c r="M68" s="81">
        <v>3</v>
      </c>
      <c r="N68" s="8">
        <v>11.5</v>
      </c>
      <c r="O68" s="81">
        <v>4</v>
      </c>
      <c r="P68" s="8">
        <v>12.45</v>
      </c>
      <c r="Q68" s="81">
        <v>3</v>
      </c>
      <c r="R68" s="8">
        <v>12.2</v>
      </c>
      <c r="S68" s="81">
        <v>3</v>
      </c>
      <c r="T68" s="8">
        <v>11.4</v>
      </c>
      <c r="U68" s="74">
        <f t="shared" si="33"/>
        <v>2</v>
      </c>
      <c r="V68" s="74">
        <f t="shared" ref="V68:V69" si="41">K68</f>
        <v>2</v>
      </c>
      <c r="W68" s="74">
        <f t="shared" ref="W68:W69" si="42">M68</f>
        <v>3</v>
      </c>
      <c r="X68" s="74">
        <f t="shared" si="36"/>
        <v>4</v>
      </c>
      <c r="Y68" s="74">
        <f t="shared" ref="Y68:Y69" si="43">Q68</f>
        <v>3</v>
      </c>
      <c r="Z68" s="74">
        <f t="shared" ref="Z68:Z69" si="44">S68</f>
        <v>3</v>
      </c>
      <c r="AA68" s="74"/>
      <c r="AB68" s="71">
        <f t="shared" si="23"/>
        <v>0</v>
      </c>
      <c r="AC68" s="71">
        <f t="shared" si="23"/>
        <v>0</v>
      </c>
      <c r="AD68" s="71">
        <f t="shared" si="23"/>
        <v>3</v>
      </c>
      <c r="AE68" s="71">
        <f t="shared" si="23"/>
        <v>0</v>
      </c>
      <c r="AF68" s="71">
        <f t="shared" si="23"/>
        <v>0</v>
      </c>
    </row>
    <row r="69" spans="1:32">
      <c r="A69" s="136" t="s">
        <v>275</v>
      </c>
      <c r="B69" s="136" t="s">
        <v>34</v>
      </c>
      <c r="C69" s="136">
        <v>2</v>
      </c>
      <c r="D69" s="136" t="s">
        <v>446</v>
      </c>
      <c r="E69" s="137" t="s">
        <v>122</v>
      </c>
      <c r="F69" s="129" t="s">
        <v>261</v>
      </c>
      <c r="G69" s="103">
        <f t="shared" si="39"/>
        <v>58.240000000000009</v>
      </c>
      <c r="H69" s="103">
        <f t="shared" si="40"/>
        <v>44.800000000000004</v>
      </c>
      <c r="I69" s="81">
        <v>2</v>
      </c>
      <c r="J69" s="8">
        <v>10.9</v>
      </c>
      <c r="K69" s="81"/>
      <c r="L69" s="8"/>
      <c r="M69" s="81"/>
      <c r="N69" s="8"/>
      <c r="O69" s="81">
        <v>2</v>
      </c>
      <c r="P69" s="8">
        <v>11.25</v>
      </c>
      <c r="Q69" s="81">
        <v>2</v>
      </c>
      <c r="R69" s="8">
        <v>11.3</v>
      </c>
      <c r="S69" s="81">
        <v>2</v>
      </c>
      <c r="T69" s="8">
        <v>11.35</v>
      </c>
      <c r="U69" s="74">
        <f t="shared" si="33"/>
        <v>2</v>
      </c>
      <c r="V69" s="74">
        <f t="shared" si="41"/>
        <v>0</v>
      </c>
      <c r="W69" s="74">
        <f t="shared" si="42"/>
        <v>0</v>
      </c>
      <c r="X69" s="74">
        <f t="shared" si="36"/>
        <v>2</v>
      </c>
      <c r="Y69" s="74">
        <f t="shared" si="43"/>
        <v>2</v>
      </c>
      <c r="Z69" s="74">
        <f t="shared" si="44"/>
        <v>2</v>
      </c>
      <c r="AA69" s="74"/>
      <c r="AB69" s="71">
        <f t="shared" ref="AB69:AF69" si="45">IF(COUNTIF($U69:$Z69,AB$1)=MAX(COUNTIF($U69:$Z69,$AB$1),COUNTIF($U69:$Z69,$AC$1),COUNTIF($U69:$Z69,$AD$1),COUNTIF($U69:$Z69,$AE$1),COUNTIF($U69:$Z69,$AF$1)),AB$1,0)</f>
        <v>0</v>
      </c>
      <c r="AC69" s="71">
        <f t="shared" si="45"/>
        <v>2</v>
      </c>
      <c r="AD69" s="71">
        <f t="shared" si="45"/>
        <v>0</v>
      </c>
      <c r="AE69" s="71">
        <f t="shared" si="45"/>
        <v>0</v>
      </c>
      <c r="AF69" s="71">
        <f t="shared" si="45"/>
        <v>0</v>
      </c>
    </row>
    <row r="70" spans="1:32">
      <c r="A70" s="136" t="s">
        <v>182</v>
      </c>
      <c r="B70" s="136" t="s">
        <v>34</v>
      </c>
      <c r="C70" s="136" t="s">
        <v>34</v>
      </c>
      <c r="D70" s="136"/>
      <c r="E70" s="137" t="s">
        <v>151</v>
      </c>
      <c r="F70" s="129" t="s">
        <v>104</v>
      </c>
      <c r="G70" s="103">
        <f t="shared" si="39"/>
        <v>0</v>
      </c>
      <c r="H70" s="103">
        <f t="shared" si="40"/>
        <v>0</v>
      </c>
      <c r="I70" s="81"/>
      <c r="J70" s="8"/>
      <c r="K70" s="81"/>
      <c r="L70" s="8"/>
      <c r="M70" s="81"/>
      <c r="N70" s="8"/>
      <c r="O70" s="81"/>
      <c r="P70" s="8"/>
      <c r="Q70" s="81"/>
      <c r="R70" s="8"/>
      <c r="S70" s="81"/>
      <c r="T70" s="8"/>
      <c r="U70" s="74">
        <f t="shared" si="33"/>
        <v>0</v>
      </c>
      <c r="V70" s="74">
        <f t="shared" ref="V70:V72" si="46">K70</f>
        <v>0</v>
      </c>
      <c r="W70" s="74">
        <f t="shared" ref="W70:W72" si="47">M70</f>
        <v>0</v>
      </c>
      <c r="X70" s="74">
        <f t="shared" si="36"/>
        <v>0</v>
      </c>
      <c r="Y70" s="74">
        <f t="shared" ref="Y70:Y72" si="48">Q70</f>
        <v>0</v>
      </c>
      <c r="Z70" s="74">
        <f t="shared" ref="Z70:Z72" si="49">S70</f>
        <v>0</v>
      </c>
      <c r="AA70" s="74"/>
      <c r="AB70" s="71">
        <f t="shared" si="23"/>
        <v>1</v>
      </c>
      <c r="AC70" s="71">
        <f t="shared" si="23"/>
        <v>2</v>
      </c>
      <c r="AD70" s="71">
        <f t="shared" si="23"/>
        <v>3</v>
      </c>
      <c r="AE70" s="71">
        <f t="shared" si="23"/>
        <v>4</v>
      </c>
      <c r="AF70" s="71">
        <f t="shared" si="23"/>
        <v>5</v>
      </c>
    </row>
    <row r="71" spans="1:32">
      <c r="A71" s="136" t="s">
        <v>193</v>
      </c>
      <c r="B71" s="136" t="s">
        <v>34</v>
      </c>
      <c r="C71" s="136" t="s">
        <v>34</v>
      </c>
      <c r="D71" s="136"/>
      <c r="E71" s="137" t="s">
        <v>260</v>
      </c>
      <c r="F71" s="129" t="s">
        <v>104</v>
      </c>
      <c r="G71" s="103">
        <f t="shared" si="39"/>
        <v>0</v>
      </c>
      <c r="H71" s="103">
        <f t="shared" si="40"/>
        <v>0</v>
      </c>
      <c r="I71" s="81"/>
      <c r="J71" s="8"/>
      <c r="K71" s="81"/>
      <c r="L71" s="8"/>
      <c r="M71" s="81"/>
      <c r="N71" s="8"/>
      <c r="O71" s="81"/>
      <c r="P71" s="8"/>
      <c r="Q71" s="81"/>
      <c r="R71" s="8"/>
      <c r="S71" s="81"/>
      <c r="T71" s="8"/>
      <c r="U71" s="74">
        <f t="shared" si="33"/>
        <v>0</v>
      </c>
      <c r="V71" s="74">
        <f t="shared" si="46"/>
        <v>0</v>
      </c>
      <c r="W71" s="74">
        <f t="shared" si="47"/>
        <v>0</v>
      </c>
      <c r="X71" s="74">
        <f t="shared" si="36"/>
        <v>0</v>
      </c>
      <c r="Y71" s="74">
        <f t="shared" si="48"/>
        <v>0</v>
      </c>
      <c r="Z71" s="74">
        <f t="shared" si="49"/>
        <v>0</v>
      </c>
      <c r="AA71" s="74"/>
      <c r="AB71" s="71">
        <f t="shared" si="23"/>
        <v>1</v>
      </c>
      <c r="AC71" s="71">
        <f t="shared" si="23"/>
        <v>2</v>
      </c>
      <c r="AD71" s="71">
        <f t="shared" si="23"/>
        <v>3</v>
      </c>
      <c r="AE71" s="71">
        <f t="shared" si="23"/>
        <v>4</v>
      </c>
      <c r="AF71" s="71">
        <f t="shared" si="23"/>
        <v>5</v>
      </c>
    </row>
    <row r="72" spans="1:32">
      <c r="A72" s="136" t="s">
        <v>279</v>
      </c>
      <c r="B72" s="136" t="s">
        <v>34</v>
      </c>
      <c r="C72" s="136">
        <v>2</v>
      </c>
      <c r="D72" s="136" t="s">
        <v>446</v>
      </c>
      <c r="E72" s="137" t="s">
        <v>280</v>
      </c>
      <c r="F72" s="129" t="s">
        <v>261</v>
      </c>
      <c r="G72" s="103">
        <f t="shared" si="39"/>
        <v>56.94</v>
      </c>
      <c r="H72" s="103">
        <f t="shared" si="40"/>
        <v>43.8</v>
      </c>
      <c r="I72" s="81">
        <v>2</v>
      </c>
      <c r="J72" s="8">
        <v>11.5</v>
      </c>
      <c r="K72" s="81"/>
      <c r="L72" s="8"/>
      <c r="M72" s="81"/>
      <c r="N72" s="57"/>
      <c r="O72" s="81">
        <v>2</v>
      </c>
      <c r="P72" s="8">
        <v>10.9</v>
      </c>
      <c r="Q72" s="81">
        <v>2</v>
      </c>
      <c r="R72" s="8">
        <v>10.4</v>
      </c>
      <c r="S72" s="81">
        <v>2</v>
      </c>
      <c r="T72" s="8">
        <v>11</v>
      </c>
      <c r="U72" s="74">
        <f t="shared" si="33"/>
        <v>2</v>
      </c>
      <c r="V72" s="74">
        <f t="shared" si="46"/>
        <v>0</v>
      </c>
      <c r="W72" s="74">
        <f t="shared" si="47"/>
        <v>0</v>
      </c>
      <c r="X72" s="74">
        <f t="shared" si="36"/>
        <v>2</v>
      </c>
      <c r="Y72" s="74">
        <f t="shared" si="48"/>
        <v>2</v>
      </c>
      <c r="Z72" s="74">
        <f t="shared" si="49"/>
        <v>2</v>
      </c>
      <c r="AA72" s="74"/>
      <c r="AB72" s="71">
        <f t="shared" si="23"/>
        <v>0</v>
      </c>
      <c r="AC72" s="71">
        <f t="shared" si="23"/>
        <v>2</v>
      </c>
      <c r="AD72" s="71">
        <f t="shared" si="23"/>
        <v>0</v>
      </c>
      <c r="AE72" s="71">
        <f t="shared" si="23"/>
        <v>0</v>
      </c>
      <c r="AF72" s="71">
        <f t="shared" si="23"/>
        <v>0</v>
      </c>
    </row>
    <row r="73" spans="1:32">
      <c r="A73" s="127" t="s">
        <v>281</v>
      </c>
      <c r="B73" s="127" t="s">
        <v>34</v>
      </c>
      <c r="C73" s="127">
        <v>1</v>
      </c>
      <c r="D73" s="127" t="s">
        <v>443</v>
      </c>
      <c r="E73" s="128" t="s">
        <v>282</v>
      </c>
      <c r="F73" s="129" t="s">
        <v>261</v>
      </c>
      <c r="G73" s="103">
        <f t="shared" si="39"/>
        <v>53.300000000000004</v>
      </c>
      <c r="H73" s="103">
        <f t="shared" si="40"/>
        <v>41</v>
      </c>
      <c r="I73" s="81">
        <v>1</v>
      </c>
      <c r="J73" s="8">
        <v>10.1</v>
      </c>
      <c r="K73" s="81"/>
      <c r="L73" s="8"/>
      <c r="M73" s="81"/>
      <c r="N73" s="57"/>
      <c r="O73" s="81">
        <v>1</v>
      </c>
      <c r="P73" s="8">
        <v>10.45</v>
      </c>
      <c r="Q73" s="81">
        <v>1</v>
      </c>
      <c r="R73" s="8">
        <v>10.5</v>
      </c>
      <c r="S73" s="81">
        <v>1</v>
      </c>
      <c r="T73" s="8">
        <v>9.9499999999999993</v>
      </c>
      <c r="U73" s="74">
        <f t="shared" si="33"/>
        <v>1</v>
      </c>
      <c r="V73" s="74">
        <f t="shared" si="34"/>
        <v>0</v>
      </c>
      <c r="W73" s="74">
        <f t="shared" si="35"/>
        <v>0</v>
      </c>
      <c r="X73" s="74">
        <f t="shared" si="36"/>
        <v>1</v>
      </c>
      <c r="Y73" s="74">
        <f t="shared" si="37"/>
        <v>1</v>
      </c>
      <c r="Z73" s="74">
        <f t="shared" si="38"/>
        <v>1</v>
      </c>
      <c r="AA73" s="74"/>
      <c r="AB73" s="71">
        <f t="shared" si="23"/>
        <v>1</v>
      </c>
      <c r="AC73" s="71">
        <f t="shared" si="23"/>
        <v>0</v>
      </c>
      <c r="AD73" s="71">
        <f t="shared" si="23"/>
        <v>0</v>
      </c>
      <c r="AE73" s="71">
        <f t="shared" si="23"/>
        <v>0</v>
      </c>
      <c r="AF73" s="71">
        <f t="shared" si="23"/>
        <v>0</v>
      </c>
    </row>
    <row r="74" spans="1:32">
      <c r="A74" s="127" t="s">
        <v>287</v>
      </c>
      <c r="B74" s="127" t="s">
        <v>34</v>
      </c>
      <c r="C74" s="127">
        <v>1</v>
      </c>
      <c r="D74" s="127" t="s">
        <v>443</v>
      </c>
      <c r="E74" s="133" t="s">
        <v>288</v>
      </c>
      <c r="F74" s="129" t="s">
        <v>261</v>
      </c>
      <c r="G74" s="103">
        <f t="shared" si="39"/>
        <v>50.31</v>
      </c>
      <c r="H74" s="103">
        <f t="shared" si="40"/>
        <v>38.700000000000003</v>
      </c>
      <c r="I74" s="81">
        <v>1</v>
      </c>
      <c r="J74" s="8">
        <v>9.6</v>
      </c>
      <c r="K74" s="81"/>
      <c r="L74" s="8"/>
      <c r="M74" s="81"/>
      <c r="N74" s="57"/>
      <c r="O74" s="81">
        <v>1</v>
      </c>
      <c r="P74" s="8">
        <v>9.75</v>
      </c>
      <c r="Q74" s="81">
        <v>1</v>
      </c>
      <c r="R74" s="8">
        <v>10.5</v>
      </c>
      <c r="S74" s="81">
        <v>1</v>
      </c>
      <c r="T74" s="8">
        <v>8.85</v>
      </c>
      <c r="U74" s="74">
        <f t="shared" si="33"/>
        <v>1</v>
      </c>
      <c r="V74" s="74">
        <f t="shared" si="34"/>
        <v>0</v>
      </c>
      <c r="W74" s="74">
        <f t="shared" si="35"/>
        <v>0</v>
      </c>
      <c r="X74" s="74">
        <f t="shared" si="36"/>
        <v>1</v>
      </c>
      <c r="Y74" s="74">
        <f t="shared" si="37"/>
        <v>1</v>
      </c>
      <c r="Z74" s="74">
        <f t="shared" si="38"/>
        <v>1</v>
      </c>
      <c r="AA74" s="74"/>
      <c r="AB74" s="71">
        <f t="shared" ref="AB74:AF77" si="50">IF(COUNTIF($U74:$Z74,AB$1)=MAX(COUNTIF($U74:$Z74,$AB$1),COUNTIF($U74:$Z74,$AC$1),COUNTIF($U74:$Z74,$AD$1),COUNTIF($U74:$Z74,$AE$1),COUNTIF($U74:$Z74,$AF$1)),AB$1,0)</f>
        <v>1</v>
      </c>
      <c r="AC74" s="71">
        <f t="shared" si="50"/>
        <v>0</v>
      </c>
      <c r="AD74" s="71">
        <f t="shared" si="50"/>
        <v>0</v>
      </c>
      <c r="AE74" s="71">
        <f t="shared" si="50"/>
        <v>0</v>
      </c>
      <c r="AF74" s="71">
        <f t="shared" si="50"/>
        <v>0</v>
      </c>
    </row>
    <row r="75" spans="1:32">
      <c r="A75" s="127" t="s">
        <v>285</v>
      </c>
      <c r="B75" s="127" t="s">
        <v>34</v>
      </c>
      <c r="C75" s="127">
        <v>1</v>
      </c>
      <c r="D75" s="127" t="s">
        <v>443</v>
      </c>
      <c r="E75" s="128" t="s">
        <v>286</v>
      </c>
      <c r="F75" s="129" t="s">
        <v>261</v>
      </c>
      <c r="G75" s="103">
        <f t="shared" si="39"/>
        <v>50.180000000000007</v>
      </c>
      <c r="H75" s="103">
        <f t="shared" si="40"/>
        <v>38.6</v>
      </c>
      <c r="I75" s="81">
        <v>1</v>
      </c>
      <c r="J75" s="8">
        <v>9.6999999999999993</v>
      </c>
      <c r="K75" s="81"/>
      <c r="L75" s="8"/>
      <c r="M75" s="81"/>
      <c r="N75" s="57"/>
      <c r="O75" s="81">
        <v>1</v>
      </c>
      <c r="P75" s="8">
        <v>9.4499999999999993</v>
      </c>
      <c r="Q75" s="81">
        <v>1</v>
      </c>
      <c r="R75" s="8">
        <v>10.1</v>
      </c>
      <c r="S75" s="81">
        <v>1</v>
      </c>
      <c r="T75" s="8">
        <v>9.35</v>
      </c>
      <c r="U75" s="74">
        <f t="shared" si="33"/>
        <v>1</v>
      </c>
      <c r="V75" s="74">
        <f t="shared" si="34"/>
        <v>0</v>
      </c>
      <c r="W75" s="74">
        <f t="shared" si="35"/>
        <v>0</v>
      </c>
      <c r="X75" s="74">
        <f t="shared" si="36"/>
        <v>1</v>
      </c>
      <c r="Y75" s="74">
        <f t="shared" si="37"/>
        <v>1</v>
      </c>
      <c r="Z75" s="74">
        <f t="shared" si="38"/>
        <v>1</v>
      </c>
      <c r="AA75" s="74"/>
      <c r="AB75" s="71">
        <f t="shared" si="50"/>
        <v>1</v>
      </c>
      <c r="AC75" s="71">
        <f t="shared" si="50"/>
        <v>0</v>
      </c>
      <c r="AD75" s="71">
        <f t="shared" si="50"/>
        <v>0</v>
      </c>
      <c r="AE75" s="71">
        <f t="shared" si="50"/>
        <v>0</v>
      </c>
      <c r="AF75" s="71">
        <f t="shared" si="50"/>
        <v>0</v>
      </c>
    </row>
    <row r="76" spans="1:32">
      <c r="A76" s="127" t="s">
        <v>265</v>
      </c>
      <c r="B76" s="127" t="s">
        <v>35</v>
      </c>
      <c r="C76" s="127">
        <f>MAX(AB76:AF76)</f>
        <v>1</v>
      </c>
      <c r="D76" s="127" t="s">
        <v>443</v>
      </c>
      <c r="E76" s="128" t="s">
        <v>266</v>
      </c>
      <c r="F76" s="129" t="s">
        <v>261</v>
      </c>
      <c r="G76" s="103">
        <f t="shared" si="39"/>
        <v>58.95</v>
      </c>
      <c r="H76" s="153">
        <f t="shared" si="40"/>
        <v>58.95</v>
      </c>
      <c r="I76" s="81">
        <v>1</v>
      </c>
      <c r="J76" s="65">
        <v>8.9</v>
      </c>
      <c r="K76" s="81">
        <v>1</v>
      </c>
      <c r="L76" s="65">
        <v>8.75</v>
      </c>
      <c r="M76" s="81">
        <v>1</v>
      </c>
      <c r="N76" s="65">
        <v>9.8000000000000007</v>
      </c>
      <c r="O76" s="81">
        <v>3</v>
      </c>
      <c r="P76" s="65">
        <v>11.15</v>
      </c>
      <c r="Q76" s="81">
        <v>1</v>
      </c>
      <c r="R76" s="65">
        <v>10.75</v>
      </c>
      <c r="S76" s="81">
        <v>1</v>
      </c>
      <c r="T76" s="65">
        <v>9.6</v>
      </c>
      <c r="U76" s="74">
        <f t="shared" si="33"/>
        <v>1</v>
      </c>
      <c r="V76" s="74">
        <f t="shared" si="34"/>
        <v>1</v>
      </c>
      <c r="W76" s="74">
        <f t="shared" si="35"/>
        <v>1</v>
      </c>
      <c r="X76" s="74">
        <f t="shared" si="36"/>
        <v>3</v>
      </c>
      <c r="Y76" s="74">
        <f t="shared" si="37"/>
        <v>1</v>
      </c>
      <c r="Z76" s="74">
        <f t="shared" si="38"/>
        <v>1</v>
      </c>
      <c r="AA76" s="74"/>
      <c r="AB76" s="71">
        <f t="shared" si="50"/>
        <v>1</v>
      </c>
      <c r="AC76" s="71">
        <f t="shared" si="50"/>
        <v>0</v>
      </c>
      <c r="AD76" s="71">
        <f t="shared" si="50"/>
        <v>0</v>
      </c>
      <c r="AE76" s="71">
        <f t="shared" si="50"/>
        <v>0</v>
      </c>
      <c r="AF76" s="71">
        <f t="shared" si="50"/>
        <v>0</v>
      </c>
    </row>
    <row r="77" spans="1:32">
      <c r="A77" s="127" t="s">
        <v>283</v>
      </c>
      <c r="B77" s="127" t="s">
        <v>34</v>
      </c>
      <c r="C77" s="127" t="s">
        <v>34</v>
      </c>
      <c r="D77" s="127"/>
      <c r="E77" s="132" t="s">
        <v>284</v>
      </c>
      <c r="F77" s="129" t="s">
        <v>261</v>
      </c>
      <c r="G77" s="103">
        <f t="shared" si="39"/>
        <v>0</v>
      </c>
      <c r="H77" s="103">
        <f t="shared" si="40"/>
        <v>0</v>
      </c>
      <c r="I77" s="81"/>
      <c r="J77" s="8"/>
      <c r="K77" s="81"/>
      <c r="L77" s="8"/>
      <c r="M77" s="81"/>
      <c r="N77" s="57"/>
      <c r="O77" s="81"/>
      <c r="P77" s="8"/>
      <c r="Q77" s="81"/>
      <c r="R77" s="8"/>
      <c r="S77" s="81"/>
      <c r="T77" s="8"/>
      <c r="U77" s="74">
        <f t="shared" si="33"/>
        <v>0</v>
      </c>
      <c r="V77" s="74">
        <f t="shared" si="34"/>
        <v>0</v>
      </c>
      <c r="W77" s="74">
        <f t="shared" si="35"/>
        <v>0</v>
      </c>
      <c r="X77" s="74">
        <f t="shared" si="36"/>
        <v>0</v>
      </c>
      <c r="Y77" s="74">
        <f t="shared" si="37"/>
        <v>0</v>
      </c>
      <c r="Z77" s="74">
        <f t="shared" si="38"/>
        <v>0</v>
      </c>
      <c r="AA77" s="74"/>
      <c r="AB77" s="71">
        <f t="shared" si="50"/>
        <v>1</v>
      </c>
      <c r="AC77" s="71">
        <f t="shared" si="50"/>
        <v>2</v>
      </c>
      <c r="AD77" s="71">
        <f t="shared" si="50"/>
        <v>3</v>
      </c>
      <c r="AE77" s="71">
        <f t="shared" si="50"/>
        <v>4</v>
      </c>
      <c r="AF77" s="71">
        <f t="shared" si="50"/>
        <v>5</v>
      </c>
    </row>
    <row r="78" spans="1:32">
      <c r="A78" s="127" t="s">
        <v>263</v>
      </c>
      <c r="B78" s="127" t="s">
        <v>35</v>
      </c>
      <c r="C78" s="127">
        <f>MAX(AB78:AF78)</f>
        <v>3</v>
      </c>
      <c r="D78" s="127" t="s">
        <v>447</v>
      </c>
      <c r="E78" s="128" t="s">
        <v>124</v>
      </c>
      <c r="F78" s="129" t="s">
        <v>261</v>
      </c>
      <c r="G78" s="103">
        <f t="shared" si="39"/>
        <v>58.850000000000009</v>
      </c>
      <c r="H78" s="153">
        <f t="shared" si="40"/>
        <v>58.850000000000009</v>
      </c>
      <c r="I78" s="81">
        <v>3</v>
      </c>
      <c r="J78" s="8">
        <v>10</v>
      </c>
      <c r="K78" s="81">
        <v>3</v>
      </c>
      <c r="L78" s="8">
        <v>6.35</v>
      </c>
      <c r="M78" s="81">
        <v>2</v>
      </c>
      <c r="N78" s="57">
        <v>10.75</v>
      </c>
      <c r="O78" s="81">
        <v>4</v>
      </c>
      <c r="P78" s="8">
        <v>13.3</v>
      </c>
      <c r="Q78" s="81">
        <v>4</v>
      </c>
      <c r="R78" s="8">
        <v>6.7</v>
      </c>
      <c r="S78" s="81">
        <v>3</v>
      </c>
      <c r="T78" s="8">
        <v>11.75</v>
      </c>
      <c r="U78" s="74">
        <f t="shared" si="33"/>
        <v>3</v>
      </c>
      <c r="V78" s="74">
        <f t="shared" si="34"/>
        <v>3</v>
      </c>
      <c r="W78" s="74">
        <f t="shared" si="35"/>
        <v>2</v>
      </c>
      <c r="X78" s="74">
        <f t="shared" si="36"/>
        <v>4</v>
      </c>
      <c r="Y78" s="74">
        <f t="shared" si="37"/>
        <v>4</v>
      </c>
      <c r="Z78" s="74">
        <f t="shared" si="38"/>
        <v>3</v>
      </c>
      <c r="AA78" s="74"/>
      <c r="AB78" s="71">
        <f t="shared" ref="AB78:AF90" si="51">IF(COUNTIF($U78:$Z78,AB$1)=MAX(COUNTIF($U78:$Z78,$AB$1),COUNTIF($U78:$Z78,$AC$1),COUNTIF($U78:$Z78,$AD$1),COUNTIF($U78:$Z78,$AE$1),COUNTIF($U78:$Z78,$AF$1)),AB$1,0)</f>
        <v>0</v>
      </c>
      <c r="AC78" s="71">
        <f t="shared" si="51"/>
        <v>0</v>
      </c>
      <c r="AD78" s="71">
        <f t="shared" si="51"/>
        <v>3</v>
      </c>
      <c r="AE78" s="71">
        <f t="shared" si="51"/>
        <v>0</v>
      </c>
      <c r="AF78" s="71">
        <f t="shared" si="51"/>
        <v>0</v>
      </c>
    </row>
    <row r="79" spans="1:32">
      <c r="A79" s="127" t="s">
        <v>291</v>
      </c>
      <c r="B79" s="127" t="s">
        <v>34</v>
      </c>
      <c r="C79" s="127" t="s">
        <v>34</v>
      </c>
      <c r="D79" s="127" t="s">
        <v>491</v>
      </c>
      <c r="E79" s="130" t="s">
        <v>149</v>
      </c>
      <c r="F79" s="129" t="s">
        <v>292</v>
      </c>
      <c r="G79" s="103">
        <f t="shared" si="39"/>
        <v>64.2</v>
      </c>
      <c r="H79" s="103">
        <f t="shared" si="40"/>
        <v>64.2</v>
      </c>
      <c r="I79" s="81">
        <v>3</v>
      </c>
      <c r="J79" s="8">
        <v>10.199999999999999</v>
      </c>
      <c r="K79" s="81">
        <v>3</v>
      </c>
      <c r="L79" s="8">
        <v>10.3</v>
      </c>
      <c r="M79" s="81">
        <v>3</v>
      </c>
      <c r="N79" s="8">
        <v>11.15</v>
      </c>
      <c r="O79" s="81">
        <v>4</v>
      </c>
      <c r="P79" s="8">
        <v>11.85</v>
      </c>
      <c r="Q79" s="81">
        <v>2</v>
      </c>
      <c r="R79" s="8">
        <v>10</v>
      </c>
      <c r="S79" s="81">
        <v>2</v>
      </c>
      <c r="T79" s="8">
        <v>10.7</v>
      </c>
      <c r="U79" s="74">
        <f t="shared" si="33"/>
        <v>3</v>
      </c>
      <c r="V79" s="74">
        <f t="shared" ref="V79" si="52">K79</f>
        <v>3</v>
      </c>
      <c r="W79" s="74">
        <f t="shared" ref="W79" si="53">M79</f>
        <v>3</v>
      </c>
      <c r="X79" s="74">
        <f t="shared" si="36"/>
        <v>4</v>
      </c>
      <c r="Y79" s="74">
        <f t="shared" si="37"/>
        <v>2</v>
      </c>
      <c r="Z79" s="74">
        <f t="shared" si="38"/>
        <v>2</v>
      </c>
      <c r="AA79" s="74"/>
      <c r="AB79" s="71">
        <f t="shared" si="51"/>
        <v>0</v>
      </c>
      <c r="AC79" s="71">
        <f t="shared" si="51"/>
        <v>0</v>
      </c>
      <c r="AD79" s="71">
        <f t="shared" si="51"/>
        <v>3</v>
      </c>
      <c r="AE79" s="71">
        <f t="shared" si="51"/>
        <v>0</v>
      </c>
      <c r="AF79" s="71">
        <f t="shared" si="51"/>
        <v>0</v>
      </c>
    </row>
    <row r="80" spans="1:32">
      <c r="A80" s="127" t="s">
        <v>295</v>
      </c>
      <c r="B80" s="127" t="s">
        <v>34</v>
      </c>
      <c r="C80" s="127" t="s">
        <v>34</v>
      </c>
      <c r="D80" s="127" t="s">
        <v>491</v>
      </c>
      <c r="E80" s="128" t="s">
        <v>156</v>
      </c>
      <c r="F80" s="129" t="s">
        <v>292</v>
      </c>
      <c r="G80" s="103">
        <f t="shared" si="39"/>
        <v>61.5</v>
      </c>
      <c r="H80" s="103">
        <f t="shared" si="40"/>
        <v>61.5</v>
      </c>
      <c r="I80" s="81">
        <v>3</v>
      </c>
      <c r="J80" s="8">
        <v>6.7</v>
      </c>
      <c r="K80" s="81">
        <v>3</v>
      </c>
      <c r="L80" s="8">
        <v>10.45</v>
      </c>
      <c r="M80" s="81">
        <v>3</v>
      </c>
      <c r="N80" s="8">
        <v>11.6</v>
      </c>
      <c r="O80" s="81">
        <v>2</v>
      </c>
      <c r="P80" s="8">
        <v>10.35</v>
      </c>
      <c r="Q80" s="81">
        <v>2</v>
      </c>
      <c r="R80" s="8">
        <v>10.9</v>
      </c>
      <c r="S80" s="81">
        <v>2</v>
      </c>
      <c r="T80" s="8">
        <v>11.5</v>
      </c>
      <c r="U80" s="74">
        <f t="shared" si="33"/>
        <v>3</v>
      </c>
      <c r="V80" s="74">
        <f t="shared" ref="V80:V101" si="54">K80</f>
        <v>3</v>
      </c>
      <c r="W80" s="74">
        <f t="shared" ref="W80:W101" si="55">M80</f>
        <v>3</v>
      </c>
      <c r="X80" s="74">
        <f t="shared" si="36"/>
        <v>2</v>
      </c>
      <c r="Y80" s="74">
        <f t="shared" si="37"/>
        <v>2</v>
      </c>
      <c r="Z80" s="74">
        <f t="shared" si="38"/>
        <v>2</v>
      </c>
      <c r="AA80" s="74"/>
      <c r="AB80" s="71">
        <f t="shared" si="51"/>
        <v>0</v>
      </c>
      <c r="AC80" s="71">
        <f t="shared" si="51"/>
        <v>2</v>
      </c>
      <c r="AD80" s="71">
        <f t="shared" si="51"/>
        <v>3</v>
      </c>
      <c r="AE80" s="71">
        <f t="shared" si="51"/>
        <v>0</v>
      </c>
      <c r="AF80" s="71">
        <f t="shared" si="51"/>
        <v>0</v>
      </c>
    </row>
    <row r="81" spans="1:32">
      <c r="A81" s="136" t="s">
        <v>293</v>
      </c>
      <c r="B81" s="136" t="s">
        <v>34</v>
      </c>
      <c r="C81" s="136">
        <v>2</v>
      </c>
      <c r="D81" s="136" t="s">
        <v>443</v>
      </c>
      <c r="E81" s="137" t="s">
        <v>150</v>
      </c>
      <c r="F81" s="129" t="s">
        <v>292</v>
      </c>
      <c r="G81" s="103">
        <f t="shared" si="39"/>
        <v>57.655000000000001</v>
      </c>
      <c r="H81" s="103">
        <f t="shared" si="40"/>
        <v>44.35</v>
      </c>
      <c r="I81" s="81">
        <v>2</v>
      </c>
      <c r="J81" s="8">
        <v>10.5</v>
      </c>
      <c r="K81" s="81"/>
      <c r="L81" s="8"/>
      <c r="M81" s="81"/>
      <c r="N81" s="57"/>
      <c r="O81" s="81">
        <v>2</v>
      </c>
      <c r="P81" s="8">
        <v>11.1</v>
      </c>
      <c r="Q81" s="81">
        <v>2</v>
      </c>
      <c r="R81" s="8">
        <v>11.4</v>
      </c>
      <c r="S81" s="81">
        <v>2</v>
      </c>
      <c r="T81" s="8">
        <v>11.35</v>
      </c>
      <c r="U81" s="74">
        <f t="shared" ref="U81:U84" si="56">I81</f>
        <v>2</v>
      </c>
      <c r="V81" s="74">
        <f t="shared" si="54"/>
        <v>0</v>
      </c>
      <c r="W81" s="74">
        <f t="shared" si="55"/>
        <v>0</v>
      </c>
      <c r="X81" s="74">
        <f t="shared" ref="X81:X84" si="57">O81</f>
        <v>2</v>
      </c>
      <c r="Y81" s="74">
        <f t="shared" si="37"/>
        <v>2</v>
      </c>
      <c r="Z81" s="74">
        <f t="shared" si="38"/>
        <v>2</v>
      </c>
      <c r="AA81" s="74"/>
      <c r="AB81" s="71">
        <f t="shared" si="51"/>
        <v>0</v>
      </c>
      <c r="AC81" s="71">
        <f t="shared" si="51"/>
        <v>2</v>
      </c>
      <c r="AD81" s="71">
        <f t="shared" si="51"/>
        <v>0</v>
      </c>
      <c r="AE81" s="71">
        <f t="shared" si="51"/>
        <v>0</v>
      </c>
      <c r="AF81" s="71">
        <f t="shared" si="51"/>
        <v>0</v>
      </c>
    </row>
    <row r="82" spans="1:32">
      <c r="A82" s="127" t="s">
        <v>298</v>
      </c>
      <c r="B82" s="127" t="s">
        <v>35</v>
      </c>
      <c r="C82" s="127">
        <f>MAX(AB82:AF82)</f>
        <v>5</v>
      </c>
      <c r="D82" s="127" t="s">
        <v>444</v>
      </c>
      <c r="E82" s="128" t="s">
        <v>85</v>
      </c>
      <c r="F82" s="129" t="s">
        <v>97</v>
      </c>
      <c r="G82" s="103">
        <f t="shared" si="39"/>
        <v>83.2</v>
      </c>
      <c r="H82" s="153">
        <f t="shared" si="40"/>
        <v>83.2</v>
      </c>
      <c r="I82" s="81">
        <v>5</v>
      </c>
      <c r="J82" s="8">
        <v>14</v>
      </c>
      <c r="K82" s="81">
        <v>5</v>
      </c>
      <c r="L82" s="8">
        <v>12.9</v>
      </c>
      <c r="M82" s="81">
        <v>5</v>
      </c>
      <c r="N82" s="8">
        <v>14.15</v>
      </c>
      <c r="O82" s="81">
        <v>4</v>
      </c>
      <c r="P82" s="8">
        <v>13.8</v>
      </c>
      <c r="Q82" s="81">
        <v>5</v>
      </c>
      <c r="R82" s="8">
        <v>14.7</v>
      </c>
      <c r="S82" s="81">
        <v>5</v>
      </c>
      <c r="T82" s="8">
        <v>13.65</v>
      </c>
      <c r="U82" s="74">
        <f t="shared" si="56"/>
        <v>5</v>
      </c>
      <c r="V82" s="74">
        <f t="shared" si="54"/>
        <v>5</v>
      </c>
      <c r="W82" s="74">
        <f t="shared" si="55"/>
        <v>5</v>
      </c>
      <c r="X82" s="74">
        <f t="shared" si="57"/>
        <v>4</v>
      </c>
      <c r="Y82" s="74">
        <f t="shared" si="37"/>
        <v>5</v>
      </c>
      <c r="Z82" s="74">
        <f t="shared" si="38"/>
        <v>5</v>
      </c>
      <c r="AA82" s="74"/>
      <c r="AB82" s="71">
        <f t="shared" si="51"/>
        <v>0</v>
      </c>
      <c r="AC82" s="71">
        <f t="shared" si="51"/>
        <v>0</v>
      </c>
      <c r="AD82" s="71">
        <f t="shared" si="51"/>
        <v>0</v>
      </c>
      <c r="AE82" s="71">
        <f t="shared" si="51"/>
        <v>0</v>
      </c>
      <c r="AF82" s="71">
        <f t="shared" si="51"/>
        <v>5</v>
      </c>
    </row>
    <row r="83" spans="1:32">
      <c r="A83" s="138" t="s">
        <v>449</v>
      </c>
      <c r="B83" s="139" t="s">
        <v>35</v>
      </c>
      <c r="C83" s="127">
        <f>MAX(AB83:AF83)</f>
        <v>4</v>
      </c>
      <c r="D83" s="139" t="s">
        <v>448</v>
      </c>
      <c r="E83" s="140" t="s">
        <v>450</v>
      </c>
      <c r="F83" s="141" t="s">
        <v>97</v>
      </c>
      <c r="G83" s="103">
        <f t="shared" si="39"/>
        <v>74.849999999999994</v>
      </c>
      <c r="H83" s="153">
        <f t="shared" si="40"/>
        <v>74.849999999999994</v>
      </c>
      <c r="I83" s="81">
        <v>4</v>
      </c>
      <c r="J83" s="8">
        <v>11.5</v>
      </c>
      <c r="K83" s="81">
        <v>4</v>
      </c>
      <c r="L83" s="8">
        <v>11.85</v>
      </c>
      <c r="M83" s="81">
        <v>4</v>
      </c>
      <c r="N83" s="57">
        <v>12.75</v>
      </c>
      <c r="O83" s="81">
        <v>4</v>
      </c>
      <c r="P83" s="8">
        <v>12.95</v>
      </c>
      <c r="Q83" s="81">
        <v>4</v>
      </c>
      <c r="R83" s="8">
        <v>13.8</v>
      </c>
      <c r="S83" s="81">
        <v>3</v>
      </c>
      <c r="T83" s="8">
        <v>12</v>
      </c>
      <c r="U83" s="74">
        <f t="shared" si="56"/>
        <v>4</v>
      </c>
      <c r="V83" s="74">
        <f t="shared" si="54"/>
        <v>4</v>
      </c>
      <c r="W83" s="74">
        <f t="shared" si="55"/>
        <v>4</v>
      </c>
      <c r="X83" s="74">
        <f t="shared" si="57"/>
        <v>4</v>
      </c>
      <c r="Y83" s="74">
        <f t="shared" si="37"/>
        <v>4</v>
      </c>
      <c r="Z83" s="74">
        <f t="shared" si="38"/>
        <v>3</v>
      </c>
      <c r="AA83" s="74"/>
      <c r="AB83" s="71">
        <f t="shared" si="51"/>
        <v>0</v>
      </c>
      <c r="AC83" s="71">
        <f t="shared" si="51"/>
        <v>0</v>
      </c>
      <c r="AD83" s="71">
        <f t="shared" si="51"/>
        <v>0</v>
      </c>
      <c r="AE83" s="71">
        <f t="shared" si="51"/>
        <v>4</v>
      </c>
      <c r="AF83" s="71">
        <f t="shared" si="51"/>
        <v>0</v>
      </c>
    </row>
    <row r="84" spans="1:32">
      <c r="A84" s="127" t="s">
        <v>303</v>
      </c>
      <c r="B84" s="127" t="s">
        <v>35</v>
      </c>
      <c r="C84" s="127">
        <f>MAX(AB84:AF84)</f>
        <v>4</v>
      </c>
      <c r="D84" s="127" t="s">
        <v>448</v>
      </c>
      <c r="E84" s="128" t="s">
        <v>304</v>
      </c>
      <c r="F84" s="129" t="s">
        <v>97</v>
      </c>
      <c r="G84" s="103">
        <f t="shared" si="39"/>
        <v>74.449999999999989</v>
      </c>
      <c r="H84" s="153">
        <f t="shared" si="40"/>
        <v>74.449999999999989</v>
      </c>
      <c r="I84" s="81">
        <v>4</v>
      </c>
      <c r="J84" s="8">
        <v>12.1</v>
      </c>
      <c r="K84" s="81">
        <v>4</v>
      </c>
      <c r="L84" s="8">
        <v>11.3</v>
      </c>
      <c r="M84" s="81">
        <v>3</v>
      </c>
      <c r="N84" s="57">
        <v>11.75</v>
      </c>
      <c r="O84" s="81">
        <v>4</v>
      </c>
      <c r="P84" s="8">
        <v>13.65</v>
      </c>
      <c r="Q84" s="81">
        <v>4</v>
      </c>
      <c r="R84" s="8">
        <v>12.9</v>
      </c>
      <c r="S84" s="81">
        <v>4</v>
      </c>
      <c r="T84" s="8">
        <v>12.75</v>
      </c>
      <c r="U84" s="74">
        <f t="shared" si="56"/>
        <v>4</v>
      </c>
      <c r="V84" s="74">
        <f t="shared" si="54"/>
        <v>4</v>
      </c>
      <c r="W84" s="74">
        <f t="shared" si="55"/>
        <v>3</v>
      </c>
      <c r="X84" s="74">
        <f t="shared" si="57"/>
        <v>4</v>
      </c>
      <c r="Y84" s="74">
        <f t="shared" si="37"/>
        <v>4</v>
      </c>
      <c r="Z84" s="74">
        <f t="shared" si="38"/>
        <v>4</v>
      </c>
      <c r="AA84" s="74"/>
      <c r="AB84" s="71">
        <f t="shared" si="51"/>
        <v>0</v>
      </c>
      <c r="AC84" s="71">
        <f t="shared" si="51"/>
        <v>0</v>
      </c>
      <c r="AD84" s="71">
        <f t="shared" si="51"/>
        <v>0</v>
      </c>
      <c r="AE84" s="71">
        <f t="shared" si="51"/>
        <v>4</v>
      </c>
      <c r="AF84" s="71">
        <f t="shared" si="51"/>
        <v>0</v>
      </c>
    </row>
    <row r="85" spans="1:32">
      <c r="A85" s="127" t="s">
        <v>301</v>
      </c>
      <c r="B85" s="127" t="s">
        <v>35</v>
      </c>
      <c r="C85" s="127">
        <f>MAX(AB85:AF85)</f>
        <v>4</v>
      </c>
      <c r="D85" s="127" t="s">
        <v>448</v>
      </c>
      <c r="E85" s="134" t="s">
        <v>302</v>
      </c>
      <c r="F85" s="129" t="s">
        <v>97</v>
      </c>
      <c r="G85" s="103">
        <f t="shared" si="39"/>
        <v>72.25</v>
      </c>
      <c r="H85" s="153">
        <f t="shared" si="40"/>
        <v>72.25</v>
      </c>
      <c r="I85" s="81">
        <v>5</v>
      </c>
      <c r="J85" s="8">
        <v>12</v>
      </c>
      <c r="K85" s="81">
        <v>3</v>
      </c>
      <c r="L85" s="8">
        <v>10.85</v>
      </c>
      <c r="M85" s="81">
        <v>4</v>
      </c>
      <c r="N85" s="8">
        <v>12.6</v>
      </c>
      <c r="O85" s="81">
        <v>4</v>
      </c>
      <c r="P85" s="8">
        <v>12.8</v>
      </c>
      <c r="Q85" s="81">
        <v>4</v>
      </c>
      <c r="R85" s="8">
        <v>11.9</v>
      </c>
      <c r="S85" s="81">
        <v>4</v>
      </c>
      <c r="T85" s="8">
        <v>12.1</v>
      </c>
      <c r="U85" s="74">
        <f t="shared" ref="U85:U101" si="58">I85</f>
        <v>5</v>
      </c>
      <c r="V85" s="74">
        <f t="shared" si="54"/>
        <v>3</v>
      </c>
      <c r="W85" s="74">
        <f t="shared" si="55"/>
        <v>4</v>
      </c>
      <c r="X85" s="74">
        <f t="shared" ref="X85:X101" si="59">O85</f>
        <v>4</v>
      </c>
      <c r="Y85" s="74">
        <f t="shared" ref="Y85:Y101" si="60">Q85</f>
        <v>4</v>
      </c>
      <c r="Z85" s="74">
        <f t="shared" ref="Z85:Z101" si="61">S85</f>
        <v>4</v>
      </c>
      <c r="AA85" s="74"/>
      <c r="AB85" s="71">
        <f t="shared" si="51"/>
        <v>0</v>
      </c>
      <c r="AC85" s="71">
        <f t="shared" si="51"/>
        <v>0</v>
      </c>
      <c r="AD85" s="71">
        <f t="shared" si="51"/>
        <v>0</v>
      </c>
      <c r="AE85" s="71">
        <f t="shared" si="51"/>
        <v>4</v>
      </c>
      <c r="AF85" s="71">
        <f t="shared" si="51"/>
        <v>0</v>
      </c>
    </row>
    <row r="86" spans="1:32">
      <c r="A86" s="127" t="s">
        <v>308</v>
      </c>
      <c r="B86" s="127" t="s">
        <v>34</v>
      </c>
      <c r="C86" s="127" t="s">
        <v>95</v>
      </c>
      <c r="D86" s="127" t="s">
        <v>491</v>
      </c>
      <c r="E86" s="128" t="s">
        <v>84</v>
      </c>
      <c r="F86" s="129" t="s">
        <v>97</v>
      </c>
      <c r="G86" s="103">
        <f t="shared" si="39"/>
        <v>74.75</v>
      </c>
      <c r="H86" s="103">
        <f t="shared" si="40"/>
        <v>74.75</v>
      </c>
      <c r="I86" s="81">
        <v>3</v>
      </c>
      <c r="J86" s="8">
        <v>11.65</v>
      </c>
      <c r="K86" s="81">
        <v>4</v>
      </c>
      <c r="L86" s="8">
        <v>12.75</v>
      </c>
      <c r="M86" s="81">
        <v>3</v>
      </c>
      <c r="N86" s="57">
        <v>12.3</v>
      </c>
      <c r="O86" s="81">
        <v>4</v>
      </c>
      <c r="P86" s="8">
        <v>12.95</v>
      </c>
      <c r="Q86" s="81">
        <v>3</v>
      </c>
      <c r="R86" s="8">
        <v>12</v>
      </c>
      <c r="S86" s="81">
        <v>4</v>
      </c>
      <c r="T86" s="8">
        <v>13.1</v>
      </c>
      <c r="U86" s="74">
        <f t="shared" si="58"/>
        <v>3</v>
      </c>
      <c r="V86" s="74">
        <f t="shared" si="54"/>
        <v>4</v>
      </c>
      <c r="W86" s="74">
        <f t="shared" si="55"/>
        <v>3</v>
      </c>
      <c r="X86" s="74">
        <f t="shared" si="59"/>
        <v>4</v>
      </c>
      <c r="Y86" s="74">
        <f t="shared" si="60"/>
        <v>3</v>
      </c>
      <c r="Z86" s="74">
        <f t="shared" si="61"/>
        <v>4</v>
      </c>
      <c r="AA86" s="74"/>
      <c r="AB86" s="71">
        <f t="shared" si="51"/>
        <v>0</v>
      </c>
      <c r="AC86" s="71">
        <f t="shared" si="51"/>
        <v>0</v>
      </c>
      <c r="AD86" s="71">
        <f t="shared" si="51"/>
        <v>3</v>
      </c>
      <c r="AE86" s="71">
        <f t="shared" si="51"/>
        <v>4</v>
      </c>
      <c r="AF86" s="71">
        <f t="shared" si="51"/>
        <v>0</v>
      </c>
    </row>
    <row r="87" spans="1:32">
      <c r="A87" s="127" t="s">
        <v>299</v>
      </c>
      <c r="B87" s="127" t="s">
        <v>35</v>
      </c>
      <c r="C87" s="127">
        <f>MAX(AB87:AF87)</f>
        <v>3</v>
      </c>
      <c r="D87" s="127" t="s">
        <v>447</v>
      </c>
      <c r="E87" s="128" t="s">
        <v>300</v>
      </c>
      <c r="F87" s="129" t="s">
        <v>97</v>
      </c>
      <c r="G87" s="103">
        <f t="shared" si="39"/>
        <v>65.099999999999994</v>
      </c>
      <c r="H87" s="153">
        <f t="shared" si="40"/>
        <v>65.099999999999994</v>
      </c>
      <c r="I87" s="81">
        <v>3</v>
      </c>
      <c r="J87" s="8">
        <v>11.3</v>
      </c>
      <c r="K87" s="81">
        <v>2</v>
      </c>
      <c r="L87" s="8">
        <v>9</v>
      </c>
      <c r="M87" s="81">
        <v>2</v>
      </c>
      <c r="N87" s="57">
        <v>10.199999999999999</v>
      </c>
      <c r="O87" s="81">
        <v>3</v>
      </c>
      <c r="P87" s="8">
        <v>12.05</v>
      </c>
      <c r="Q87" s="81">
        <v>3</v>
      </c>
      <c r="R87" s="8">
        <v>12.3</v>
      </c>
      <c r="S87" s="81">
        <v>1</v>
      </c>
      <c r="T87" s="8">
        <v>10.25</v>
      </c>
      <c r="U87" s="74">
        <f t="shared" si="58"/>
        <v>3</v>
      </c>
      <c r="V87" s="74">
        <f t="shared" si="54"/>
        <v>2</v>
      </c>
      <c r="W87" s="74">
        <f t="shared" si="55"/>
        <v>2</v>
      </c>
      <c r="X87" s="74">
        <f t="shared" si="59"/>
        <v>3</v>
      </c>
      <c r="Y87" s="74">
        <f t="shared" si="60"/>
        <v>3</v>
      </c>
      <c r="Z87" s="74">
        <f t="shared" si="61"/>
        <v>1</v>
      </c>
      <c r="AA87" s="74"/>
      <c r="AB87" s="71">
        <f t="shared" si="51"/>
        <v>0</v>
      </c>
      <c r="AC87" s="71">
        <f t="shared" si="51"/>
        <v>0</v>
      </c>
      <c r="AD87" s="71">
        <f t="shared" si="51"/>
        <v>3</v>
      </c>
      <c r="AE87" s="71">
        <f t="shared" si="51"/>
        <v>0</v>
      </c>
      <c r="AF87" s="71">
        <f t="shared" si="51"/>
        <v>0</v>
      </c>
    </row>
    <row r="88" spans="1:32">
      <c r="A88" s="127" t="s">
        <v>307</v>
      </c>
      <c r="B88" s="127" t="s">
        <v>34</v>
      </c>
      <c r="C88" s="127" t="s">
        <v>95</v>
      </c>
      <c r="D88" s="127" t="s">
        <v>491</v>
      </c>
      <c r="E88" s="128" t="s">
        <v>83</v>
      </c>
      <c r="F88" s="129" t="s">
        <v>97</v>
      </c>
      <c r="G88" s="103">
        <f t="shared" si="39"/>
        <v>71.099999999999994</v>
      </c>
      <c r="H88" s="103">
        <f t="shared" si="40"/>
        <v>71.099999999999994</v>
      </c>
      <c r="I88" s="81">
        <v>3</v>
      </c>
      <c r="J88" s="8">
        <v>11.95</v>
      </c>
      <c r="K88" s="81">
        <v>3</v>
      </c>
      <c r="L88" s="8">
        <v>11.4</v>
      </c>
      <c r="M88" s="81">
        <v>3</v>
      </c>
      <c r="N88" s="57">
        <v>12.45</v>
      </c>
      <c r="O88" s="81">
        <v>4</v>
      </c>
      <c r="P88" s="8">
        <v>12.7</v>
      </c>
      <c r="Q88" s="81">
        <v>3</v>
      </c>
      <c r="R88" s="8">
        <v>10.55</v>
      </c>
      <c r="S88" s="81">
        <v>3</v>
      </c>
      <c r="T88" s="8">
        <v>12.05</v>
      </c>
      <c r="U88" s="74">
        <f t="shared" si="58"/>
        <v>3</v>
      </c>
      <c r="V88" s="74">
        <f t="shared" si="54"/>
        <v>3</v>
      </c>
      <c r="W88" s="74">
        <f t="shared" si="55"/>
        <v>3</v>
      </c>
      <c r="X88" s="74">
        <f t="shared" si="59"/>
        <v>4</v>
      </c>
      <c r="Y88" s="74">
        <f t="shared" si="60"/>
        <v>3</v>
      </c>
      <c r="Z88" s="74">
        <f t="shared" si="61"/>
        <v>3</v>
      </c>
      <c r="AA88" s="74"/>
      <c r="AB88" s="71">
        <f t="shared" si="51"/>
        <v>0</v>
      </c>
      <c r="AC88" s="71">
        <f t="shared" si="51"/>
        <v>0</v>
      </c>
      <c r="AD88" s="71">
        <f t="shared" si="51"/>
        <v>3</v>
      </c>
      <c r="AE88" s="71">
        <f t="shared" si="51"/>
        <v>0</v>
      </c>
      <c r="AF88" s="71">
        <f t="shared" si="51"/>
        <v>0</v>
      </c>
    </row>
    <row r="89" spans="1:32">
      <c r="A89" s="127" t="s">
        <v>312</v>
      </c>
      <c r="B89" s="127" t="s">
        <v>34</v>
      </c>
      <c r="C89" s="127" t="s">
        <v>93</v>
      </c>
      <c r="D89" s="127" t="s">
        <v>473</v>
      </c>
      <c r="E89" s="128" t="s">
        <v>98</v>
      </c>
      <c r="F89" s="129" t="s">
        <v>97</v>
      </c>
      <c r="G89" s="103">
        <f t="shared" si="39"/>
        <v>69.349999999999994</v>
      </c>
      <c r="H89" s="103">
        <f t="shared" si="40"/>
        <v>69.349999999999994</v>
      </c>
      <c r="I89" s="81">
        <v>4</v>
      </c>
      <c r="J89" s="8">
        <v>11.2</v>
      </c>
      <c r="K89" s="81">
        <v>4</v>
      </c>
      <c r="L89" s="8">
        <v>11.65</v>
      </c>
      <c r="M89" s="81">
        <v>4</v>
      </c>
      <c r="N89" s="8">
        <v>11.75</v>
      </c>
      <c r="O89" s="81">
        <v>4</v>
      </c>
      <c r="P89" s="8">
        <v>12.1</v>
      </c>
      <c r="Q89" s="81">
        <v>3</v>
      </c>
      <c r="R89" s="8">
        <v>10.65</v>
      </c>
      <c r="S89" s="81">
        <v>4</v>
      </c>
      <c r="T89" s="8">
        <v>12</v>
      </c>
      <c r="U89" s="74">
        <f t="shared" si="58"/>
        <v>4</v>
      </c>
      <c r="V89" s="74">
        <f t="shared" si="54"/>
        <v>4</v>
      </c>
      <c r="W89" s="74">
        <f t="shared" si="55"/>
        <v>4</v>
      </c>
      <c r="X89" s="74">
        <f t="shared" si="59"/>
        <v>4</v>
      </c>
      <c r="Y89" s="74">
        <f t="shared" si="60"/>
        <v>3</v>
      </c>
      <c r="Z89" s="74">
        <f t="shared" si="61"/>
        <v>4</v>
      </c>
      <c r="AA89" s="74"/>
      <c r="AB89" s="71">
        <f t="shared" si="51"/>
        <v>0</v>
      </c>
      <c r="AC89" s="71">
        <f t="shared" si="51"/>
        <v>0</v>
      </c>
      <c r="AD89" s="71">
        <f t="shared" si="51"/>
        <v>0</v>
      </c>
      <c r="AE89" s="71">
        <f t="shared" si="51"/>
        <v>4</v>
      </c>
      <c r="AF89" s="71">
        <f t="shared" si="51"/>
        <v>0</v>
      </c>
    </row>
    <row r="90" spans="1:32">
      <c r="A90" s="127" t="s">
        <v>294</v>
      </c>
      <c r="B90" s="127" t="s">
        <v>34</v>
      </c>
      <c r="C90" s="127" t="s">
        <v>34</v>
      </c>
      <c r="D90" s="127"/>
      <c r="E90" s="128" t="s">
        <v>154</v>
      </c>
      <c r="F90" s="129" t="s">
        <v>292</v>
      </c>
      <c r="G90" s="103">
        <f t="shared" si="39"/>
        <v>0</v>
      </c>
      <c r="H90" s="103">
        <f t="shared" si="40"/>
        <v>0</v>
      </c>
      <c r="I90" s="81"/>
      <c r="J90" s="8"/>
      <c r="K90" s="81"/>
      <c r="L90" s="8"/>
      <c r="M90" s="81"/>
      <c r="N90" s="8"/>
      <c r="O90" s="81"/>
      <c r="P90" s="8"/>
      <c r="Q90" s="81"/>
      <c r="R90" s="8"/>
      <c r="S90" s="81"/>
      <c r="T90" s="8"/>
      <c r="U90" s="74">
        <f t="shared" si="58"/>
        <v>0</v>
      </c>
      <c r="V90" s="74">
        <f t="shared" si="54"/>
        <v>0</v>
      </c>
      <c r="W90" s="74">
        <f t="shared" si="55"/>
        <v>0</v>
      </c>
      <c r="X90" s="74">
        <f t="shared" si="59"/>
        <v>0</v>
      </c>
      <c r="Y90" s="74">
        <f t="shared" si="60"/>
        <v>0</v>
      </c>
      <c r="Z90" s="74">
        <f t="shared" si="61"/>
        <v>0</v>
      </c>
      <c r="AA90" s="74"/>
      <c r="AB90" s="71">
        <f t="shared" si="51"/>
        <v>1</v>
      </c>
      <c r="AC90" s="71">
        <f t="shared" si="51"/>
        <v>2</v>
      </c>
      <c r="AD90" s="71">
        <f t="shared" si="51"/>
        <v>3</v>
      </c>
      <c r="AE90" s="71">
        <f t="shared" si="51"/>
        <v>4</v>
      </c>
      <c r="AF90" s="71">
        <f t="shared" si="51"/>
        <v>5</v>
      </c>
    </row>
    <row r="91" spans="1:32">
      <c r="A91" s="127" t="s">
        <v>305</v>
      </c>
      <c r="B91" s="127" t="s">
        <v>35</v>
      </c>
      <c r="C91" s="127">
        <f>MAX(AB91:AF91)</f>
        <v>1</v>
      </c>
      <c r="D91" s="127" t="s">
        <v>443</v>
      </c>
      <c r="E91" s="128" t="s">
        <v>306</v>
      </c>
      <c r="F91" s="129" t="s">
        <v>97</v>
      </c>
      <c r="G91" s="103">
        <f t="shared" si="39"/>
        <v>58.949999999999996</v>
      </c>
      <c r="H91" s="153">
        <f t="shared" si="40"/>
        <v>58.949999999999996</v>
      </c>
      <c r="I91" s="81">
        <v>2</v>
      </c>
      <c r="J91" s="65">
        <v>10</v>
      </c>
      <c r="K91" s="81">
        <v>1</v>
      </c>
      <c r="L91" s="65">
        <v>8.85</v>
      </c>
      <c r="M91" s="81">
        <v>1</v>
      </c>
      <c r="N91" s="65">
        <v>9.6999999999999993</v>
      </c>
      <c r="O91" s="81">
        <v>2</v>
      </c>
      <c r="P91" s="65">
        <v>11.05</v>
      </c>
      <c r="Q91" s="81">
        <v>1</v>
      </c>
      <c r="R91" s="65">
        <v>10.45</v>
      </c>
      <c r="S91" s="81">
        <v>1</v>
      </c>
      <c r="T91" s="65">
        <v>8.9</v>
      </c>
      <c r="U91" s="74">
        <f t="shared" ref="U91:U93" si="62">I91</f>
        <v>2</v>
      </c>
      <c r="V91" s="74">
        <f t="shared" ref="V91:V93" si="63">K91</f>
        <v>1</v>
      </c>
      <c r="W91" s="74">
        <f t="shared" ref="W91:W93" si="64">M91</f>
        <v>1</v>
      </c>
      <c r="X91" s="74">
        <f t="shared" ref="X91:X93" si="65">O91</f>
        <v>2</v>
      </c>
      <c r="Y91" s="74">
        <f t="shared" ref="Y91:Y93" si="66">Q91</f>
        <v>1</v>
      </c>
      <c r="Z91" s="74">
        <f t="shared" ref="Z91:Z93" si="67">S91</f>
        <v>1</v>
      </c>
      <c r="AA91" s="74"/>
      <c r="AB91" s="71">
        <f t="shared" ref="AB91:AF93" si="68">IF(COUNTIF($U91:$Z91,AB$1)=MAX(COUNTIF($U91:$Z91,$AB$1),COUNTIF($U91:$Z91,$AC$1),COUNTIF($U91:$Z91,$AD$1),COUNTIF($U91:$Z91,$AE$1),COUNTIF($U91:$Z91,$AF$1)),AB$1,0)</f>
        <v>1</v>
      </c>
      <c r="AC91" s="71">
        <f t="shared" si="68"/>
        <v>0</v>
      </c>
      <c r="AD91" s="71">
        <f t="shared" si="68"/>
        <v>0</v>
      </c>
      <c r="AE91" s="71">
        <f t="shared" si="68"/>
        <v>0</v>
      </c>
      <c r="AF91" s="71">
        <f t="shared" si="68"/>
        <v>0</v>
      </c>
    </row>
    <row r="92" spans="1:32">
      <c r="A92" s="127" t="s">
        <v>311</v>
      </c>
      <c r="B92" s="127" t="s">
        <v>34</v>
      </c>
      <c r="C92" s="127" t="s">
        <v>93</v>
      </c>
      <c r="D92" s="127" t="s">
        <v>473</v>
      </c>
      <c r="E92" s="128" t="s">
        <v>99</v>
      </c>
      <c r="F92" s="129" t="s">
        <v>97</v>
      </c>
      <c r="G92" s="103">
        <f t="shared" si="39"/>
        <v>66.75</v>
      </c>
      <c r="H92" s="103">
        <f t="shared" si="40"/>
        <v>66.75</v>
      </c>
      <c r="I92" s="81">
        <v>3</v>
      </c>
      <c r="J92" s="8">
        <v>10.85</v>
      </c>
      <c r="K92" s="81">
        <v>3</v>
      </c>
      <c r="L92" s="8">
        <v>10.15</v>
      </c>
      <c r="M92" s="81">
        <v>3</v>
      </c>
      <c r="N92" s="8">
        <v>12.05</v>
      </c>
      <c r="O92" s="81">
        <v>4</v>
      </c>
      <c r="P92" s="8">
        <v>12.8</v>
      </c>
      <c r="Q92" s="81">
        <v>3</v>
      </c>
      <c r="R92" s="8">
        <v>10</v>
      </c>
      <c r="S92" s="81">
        <v>3</v>
      </c>
      <c r="T92" s="8">
        <v>10.9</v>
      </c>
      <c r="U92" s="74">
        <f t="shared" si="62"/>
        <v>3</v>
      </c>
      <c r="V92" s="74">
        <f t="shared" si="63"/>
        <v>3</v>
      </c>
      <c r="W92" s="74">
        <f t="shared" si="64"/>
        <v>3</v>
      </c>
      <c r="X92" s="74">
        <f t="shared" si="65"/>
        <v>4</v>
      </c>
      <c r="Y92" s="74">
        <f t="shared" si="66"/>
        <v>3</v>
      </c>
      <c r="Z92" s="74">
        <f t="shared" si="67"/>
        <v>3</v>
      </c>
      <c r="AA92" s="74"/>
      <c r="AB92" s="71">
        <f t="shared" si="68"/>
        <v>0</v>
      </c>
      <c r="AC92" s="71">
        <f t="shared" si="68"/>
        <v>0</v>
      </c>
      <c r="AD92" s="71">
        <f t="shared" si="68"/>
        <v>3</v>
      </c>
      <c r="AE92" s="71">
        <f t="shared" si="68"/>
        <v>0</v>
      </c>
      <c r="AF92" s="71">
        <f t="shared" si="68"/>
        <v>0</v>
      </c>
    </row>
    <row r="93" spans="1:32">
      <c r="A93" s="127" t="s">
        <v>309</v>
      </c>
      <c r="B93" s="127" t="s">
        <v>34</v>
      </c>
      <c r="C93" s="127" t="s">
        <v>93</v>
      </c>
      <c r="D93" s="127" t="s">
        <v>473</v>
      </c>
      <c r="E93" s="128" t="s">
        <v>132</v>
      </c>
      <c r="F93" s="129" t="s">
        <v>97</v>
      </c>
      <c r="G93" s="103">
        <f t="shared" si="39"/>
        <v>65.349999999999994</v>
      </c>
      <c r="H93" s="103">
        <f t="shared" si="40"/>
        <v>65.349999999999994</v>
      </c>
      <c r="I93" s="81">
        <v>4</v>
      </c>
      <c r="J93" s="8">
        <v>12.35</v>
      </c>
      <c r="K93" s="81">
        <v>3</v>
      </c>
      <c r="L93" s="8">
        <v>11.3</v>
      </c>
      <c r="M93" s="81">
        <v>3</v>
      </c>
      <c r="N93" s="57">
        <v>12</v>
      </c>
      <c r="O93" s="81">
        <v>4</v>
      </c>
      <c r="P93" s="8">
        <v>12.25</v>
      </c>
      <c r="Q93" s="81">
        <v>3</v>
      </c>
      <c r="R93" s="8">
        <v>6.35</v>
      </c>
      <c r="S93" s="81">
        <v>2</v>
      </c>
      <c r="T93" s="8">
        <v>11.1</v>
      </c>
      <c r="U93" s="74">
        <f t="shared" si="62"/>
        <v>4</v>
      </c>
      <c r="V93" s="74">
        <f t="shared" si="63"/>
        <v>3</v>
      </c>
      <c r="W93" s="74">
        <f t="shared" si="64"/>
        <v>3</v>
      </c>
      <c r="X93" s="74">
        <f t="shared" si="65"/>
        <v>4</v>
      </c>
      <c r="Y93" s="74">
        <f t="shared" si="66"/>
        <v>3</v>
      </c>
      <c r="Z93" s="74">
        <f t="shared" si="67"/>
        <v>2</v>
      </c>
      <c r="AA93" s="74"/>
      <c r="AB93" s="71">
        <f t="shared" si="68"/>
        <v>0</v>
      </c>
      <c r="AC93" s="71">
        <f t="shared" si="68"/>
        <v>0</v>
      </c>
      <c r="AD93" s="71">
        <f t="shared" si="68"/>
        <v>3</v>
      </c>
      <c r="AE93" s="71">
        <f t="shared" si="68"/>
        <v>0</v>
      </c>
      <c r="AF93" s="71">
        <f t="shared" si="68"/>
        <v>0</v>
      </c>
    </row>
    <row r="94" spans="1:32">
      <c r="A94" s="127" t="s">
        <v>315</v>
      </c>
      <c r="B94" s="127" t="s">
        <v>34</v>
      </c>
      <c r="C94" s="127" t="s">
        <v>34</v>
      </c>
      <c r="D94" s="127" t="s">
        <v>447</v>
      </c>
      <c r="E94" s="128" t="s">
        <v>316</v>
      </c>
      <c r="F94" s="129" t="s">
        <v>97</v>
      </c>
      <c r="G94" s="103">
        <f t="shared" si="39"/>
        <v>64.25</v>
      </c>
      <c r="H94" s="103">
        <f t="shared" si="40"/>
        <v>64.25</v>
      </c>
      <c r="I94" s="81">
        <v>3</v>
      </c>
      <c r="J94" s="8">
        <v>10.3</v>
      </c>
      <c r="K94" s="81">
        <v>3</v>
      </c>
      <c r="L94" s="8">
        <v>11.5</v>
      </c>
      <c r="M94" s="81">
        <v>3</v>
      </c>
      <c r="N94" s="8">
        <v>11.5</v>
      </c>
      <c r="O94" s="81">
        <v>3</v>
      </c>
      <c r="P94" s="8">
        <v>11.2</v>
      </c>
      <c r="Q94" s="81">
        <v>2</v>
      </c>
      <c r="R94" s="8">
        <v>9.3000000000000007</v>
      </c>
      <c r="S94" s="81">
        <v>2</v>
      </c>
      <c r="T94" s="8">
        <v>10.45</v>
      </c>
      <c r="U94" s="74">
        <f t="shared" si="58"/>
        <v>3</v>
      </c>
      <c r="V94" s="74">
        <f t="shared" si="54"/>
        <v>3</v>
      </c>
      <c r="W94" s="74">
        <f t="shared" si="55"/>
        <v>3</v>
      </c>
      <c r="X94" s="74">
        <f t="shared" si="59"/>
        <v>3</v>
      </c>
      <c r="Y94" s="74">
        <f t="shared" si="60"/>
        <v>2</v>
      </c>
      <c r="Z94" s="74">
        <f t="shared" si="61"/>
        <v>2</v>
      </c>
      <c r="AA94" s="74"/>
      <c r="AB94" s="71">
        <f t="shared" ref="AB94:AF101" si="69">IF(COUNTIF($U94:$Z94,AB$1)=MAX(COUNTIF($U94:$Z94,$AB$1),COUNTIF($U94:$Z94,$AC$1),COUNTIF($U94:$Z94,$AD$1),COUNTIF($U94:$Z94,$AE$1),COUNTIF($U94:$Z94,$AF$1)),AB$1,0)</f>
        <v>0</v>
      </c>
      <c r="AC94" s="71">
        <f t="shared" si="69"/>
        <v>0</v>
      </c>
      <c r="AD94" s="71">
        <f t="shared" si="69"/>
        <v>3</v>
      </c>
      <c r="AE94" s="71">
        <f t="shared" si="69"/>
        <v>0</v>
      </c>
      <c r="AF94" s="71">
        <f t="shared" si="69"/>
        <v>0</v>
      </c>
    </row>
    <row r="95" spans="1:32">
      <c r="A95" s="127" t="s">
        <v>313</v>
      </c>
      <c r="B95" s="127" t="s">
        <v>34</v>
      </c>
      <c r="C95" s="127">
        <v>2</v>
      </c>
      <c r="D95" s="127" t="s">
        <v>443</v>
      </c>
      <c r="E95" s="128" t="s">
        <v>314</v>
      </c>
      <c r="F95" s="129" t="s">
        <v>97</v>
      </c>
      <c r="G95" s="103">
        <f t="shared" si="39"/>
        <v>52.260000000000005</v>
      </c>
      <c r="H95" s="103">
        <f t="shared" si="40"/>
        <v>40.200000000000003</v>
      </c>
      <c r="I95" s="81">
        <v>2</v>
      </c>
      <c r="J95" s="8">
        <v>6.9</v>
      </c>
      <c r="K95" s="81"/>
      <c r="L95" s="8"/>
      <c r="M95" s="81"/>
      <c r="N95" s="57"/>
      <c r="O95" s="81">
        <v>2</v>
      </c>
      <c r="P95" s="8">
        <v>10.85</v>
      </c>
      <c r="Q95" s="81">
        <v>2</v>
      </c>
      <c r="R95" s="8">
        <v>11.55</v>
      </c>
      <c r="S95" s="81">
        <v>2</v>
      </c>
      <c r="T95" s="8">
        <v>10.9</v>
      </c>
      <c r="U95" s="74">
        <f t="shared" si="58"/>
        <v>2</v>
      </c>
      <c r="V95" s="74">
        <f t="shared" si="54"/>
        <v>0</v>
      </c>
      <c r="W95" s="74">
        <f t="shared" si="55"/>
        <v>0</v>
      </c>
      <c r="X95" s="74">
        <f t="shared" si="59"/>
        <v>2</v>
      </c>
      <c r="Y95" s="74">
        <f t="shared" si="60"/>
        <v>2</v>
      </c>
      <c r="Z95" s="74">
        <f t="shared" si="61"/>
        <v>2</v>
      </c>
      <c r="AA95" s="74"/>
      <c r="AB95" s="71">
        <f t="shared" si="69"/>
        <v>0</v>
      </c>
      <c r="AC95" s="71">
        <f t="shared" si="69"/>
        <v>2</v>
      </c>
      <c r="AD95" s="71">
        <f t="shared" si="69"/>
        <v>0</v>
      </c>
      <c r="AE95" s="71">
        <f t="shared" si="69"/>
        <v>0</v>
      </c>
      <c r="AF95" s="71">
        <f t="shared" si="69"/>
        <v>0</v>
      </c>
    </row>
    <row r="96" spans="1:32">
      <c r="A96" s="127" t="s">
        <v>317</v>
      </c>
      <c r="B96" s="127" t="s">
        <v>34</v>
      </c>
      <c r="C96" s="127">
        <v>1</v>
      </c>
      <c r="D96" s="127" t="s">
        <v>445</v>
      </c>
      <c r="E96" s="128" t="s">
        <v>318</v>
      </c>
      <c r="F96" s="129" t="s">
        <v>97</v>
      </c>
      <c r="G96" s="103">
        <f t="shared" si="39"/>
        <v>43.550000000000004</v>
      </c>
      <c r="H96" s="103">
        <f t="shared" si="40"/>
        <v>33.5</v>
      </c>
      <c r="I96" s="81">
        <v>1</v>
      </c>
      <c r="J96" s="8">
        <v>9.3000000000000007</v>
      </c>
      <c r="K96" s="81"/>
      <c r="L96" s="8"/>
      <c r="M96" s="81"/>
      <c r="N96" s="57"/>
      <c r="O96" s="81">
        <v>1</v>
      </c>
      <c r="P96" s="8">
        <v>10.3</v>
      </c>
      <c r="Q96" s="81">
        <v>1</v>
      </c>
      <c r="R96" s="8">
        <v>8.5</v>
      </c>
      <c r="S96" s="81">
        <v>1</v>
      </c>
      <c r="T96" s="8">
        <v>5.4</v>
      </c>
      <c r="U96" s="74">
        <f t="shared" si="58"/>
        <v>1</v>
      </c>
      <c r="V96" s="74">
        <f t="shared" si="54"/>
        <v>0</v>
      </c>
      <c r="W96" s="74">
        <f t="shared" si="55"/>
        <v>0</v>
      </c>
      <c r="X96" s="74">
        <f t="shared" si="59"/>
        <v>1</v>
      </c>
      <c r="Y96" s="74">
        <f t="shared" si="60"/>
        <v>1</v>
      </c>
      <c r="Z96" s="74">
        <f t="shared" si="61"/>
        <v>1</v>
      </c>
      <c r="AA96" s="74"/>
      <c r="AB96" s="71">
        <f t="shared" si="69"/>
        <v>1</v>
      </c>
      <c r="AC96" s="71">
        <f t="shared" si="69"/>
        <v>0</v>
      </c>
      <c r="AD96" s="71">
        <f t="shared" si="69"/>
        <v>0</v>
      </c>
      <c r="AE96" s="71">
        <f t="shared" si="69"/>
        <v>0</v>
      </c>
      <c r="AF96" s="71">
        <f t="shared" si="69"/>
        <v>0</v>
      </c>
    </row>
    <row r="97" spans="1:32">
      <c r="A97" s="127" t="s">
        <v>310</v>
      </c>
      <c r="B97" s="127" t="s">
        <v>34</v>
      </c>
      <c r="C97" s="127" t="s">
        <v>93</v>
      </c>
      <c r="D97" s="127" t="s">
        <v>473</v>
      </c>
      <c r="E97" s="128" t="s">
        <v>133</v>
      </c>
      <c r="F97" s="129" t="s">
        <v>97</v>
      </c>
      <c r="G97" s="103">
        <f t="shared" si="39"/>
        <v>33.450000000000003</v>
      </c>
      <c r="H97" s="103">
        <f t="shared" si="40"/>
        <v>33.450000000000003</v>
      </c>
      <c r="I97" s="81">
        <v>3</v>
      </c>
      <c r="J97" s="8">
        <v>0</v>
      </c>
      <c r="K97" s="81">
        <v>3</v>
      </c>
      <c r="L97" s="8">
        <v>0</v>
      </c>
      <c r="M97" s="81">
        <v>3</v>
      </c>
      <c r="N97" s="8">
        <v>12.3</v>
      </c>
      <c r="O97" s="81">
        <v>3</v>
      </c>
      <c r="P97" s="8">
        <v>11.05</v>
      </c>
      <c r="Q97" s="81">
        <v>3</v>
      </c>
      <c r="R97" s="8">
        <v>10.1</v>
      </c>
      <c r="S97" s="81">
        <v>2</v>
      </c>
      <c r="T97" s="8">
        <v>0</v>
      </c>
      <c r="U97" s="74">
        <f t="shared" si="58"/>
        <v>3</v>
      </c>
      <c r="V97" s="74">
        <f t="shared" si="54"/>
        <v>3</v>
      </c>
      <c r="W97" s="74">
        <f t="shared" si="55"/>
        <v>3</v>
      </c>
      <c r="X97" s="74">
        <f t="shared" si="59"/>
        <v>3</v>
      </c>
      <c r="Y97" s="74">
        <f t="shared" si="60"/>
        <v>3</v>
      </c>
      <c r="Z97" s="74">
        <f t="shared" si="61"/>
        <v>2</v>
      </c>
      <c r="AA97" s="74"/>
      <c r="AB97" s="71">
        <f t="shared" si="69"/>
        <v>0</v>
      </c>
      <c r="AC97" s="71">
        <f t="shared" si="69"/>
        <v>0</v>
      </c>
      <c r="AD97" s="71">
        <f t="shared" si="69"/>
        <v>3</v>
      </c>
      <c r="AE97" s="71">
        <f t="shared" si="69"/>
        <v>0</v>
      </c>
      <c r="AF97" s="71">
        <f t="shared" si="69"/>
        <v>0</v>
      </c>
    </row>
    <row r="98" spans="1:32">
      <c r="A98" s="136" t="s">
        <v>326</v>
      </c>
      <c r="B98" s="136" t="s">
        <v>35</v>
      </c>
      <c r="C98" s="127">
        <f>MAX(AB98:AF98)</f>
        <v>5</v>
      </c>
      <c r="D98" s="136" t="s">
        <v>444</v>
      </c>
      <c r="E98" s="137" t="s">
        <v>89</v>
      </c>
      <c r="F98" s="136" t="s">
        <v>319</v>
      </c>
      <c r="G98" s="103">
        <f t="shared" ref="G98:G118" si="70">IF(B98="A",H98,IF(C98&gt;2,H98,H98*1.3))</f>
        <v>81.050000000000011</v>
      </c>
      <c r="H98" s="153">
        <f t="shared" ref="H98:H118" si="71">J98+L98+N98+P98+R98+T98</f>
        <v>81.050000000000011</v>
      </c>
      <c r="I98" s="81">
        <v>5</v>
      </c>
      <c r="J98" s="8">
        <v>14.2</v>
      </c>
      <c r="K98" s="81">
        <v>5</v>
      </c>
      <c r="L98" s="8">
        <v>13.45</v>
      </c>
      <c r="M98" s="81">
        <v>5</v>
      </c>
      <c r="N98" s="8">
        <v>13.05</v>
      </c>
      <c r="O98" s="81">
        <v>4</v>
      </c>
      <c r="P98" s="8">
        <v>13.7</v>
      </c>
      <c r="Q98" s="81">
        <v>5</v>
      </c>
      <c r="R98" s="8">
        <v>14</v>
      </c>
      <c r="S98" s="81">
        <v>5</v>
      </c>
      <c r="T98" s="8">
        <v>12.65</v>
      </c>
      <c r="U98" s="74">
        <f t="shared" si="58"/>
        <v>5</v>
      </c>
      <c r="V98" s="74">
        <f t="shared" si="54"/>
        <v>5</v>
      </c>
      <c r="W98" s="74">
        <f t="shared" si="55"/>
        <v>5</v>
      </c>
      <c r="X98" s="74">
        <f t="shared" si="59"/>
        <v>4</v>
      </c>
      <c r="Y98" s="74">
        <f t="shared" si="60"/>
        <v>5</v>
      </c>
      <c r="Z98" s="74">
        <f t="shared" si="61"/>
        <v>5</v>
      </c>
      <c r="AA98" s="74"/>
      <c r="AB98" s="71">
        <f t="shared" si="69"/>
        <v>0</v>
      </c>
      <c r="AC98" s="71">
        <f t="shared" si="69"/>
        <v>0</v>
      </c>
      <c r="AD98" s="71">
        <f t="shared" si="69"/>
        <v>0</v>
      </c>
      <c r="AE98" s="71">
        <f t="shared" si="69"/>
        <v>0</v>
      </c>
      <c r="AF98" s="71">
        <f t="shared" si="69"/>
        <v>5</v>
      </c>
    </row>
    <row r="99" spans="1:32">
      <c r="A99" s="136" t="s">
        <v>325</v>
      </c>
      <c r="B99" s="136" t="s">
        <v>35</v>
      </c>
      <c r="C99" s="127">
        <f>MAX(AB99:AF99)</f>
        <v>5</v>
      </c>
      <c r="D99" s="136" t="s">
        <v>444</v>
      </c>
      <c r="E99" s="137" t="s">
        <v>126</v>
      </c>
      <c r="F99" s="136" t="s">
        <v>319</v>
      </c>
      <c r="G99" s="103">
        <f t="shared" si="70"/>
        <v>79.8</v>
      </c>
      <c r="H99" s="153">
        <f t="shared" si="71"/>
        <v>79.8</v>
      </c>
      <c r="I99" s="81">
        <v>3</v>
      </c>
      <c r="J99" s="8">
        <v>12.3</v>
      </c>
      <c r="K99" s="81">
        <v>5</v>
      </c>
      <c r="L99" s="8">
        <v>12.3</v>
      </c>
      <c r="M99" s="81">
        <v>5</v>
      </c>
      <c r="N99" s="57">
        <v>12.55</v>
      </c>
      <c r="O99" s="81">
        <v>4</v>
      </c>
      <c r="P99" s="8">
        <v>13.75</v>
      </c>
      <c r="Q99" s="81">
        <v>5</v>
      </c>
      <c r="R99" s="8">
        <v>14.6</v>
      </c>
      <c r="S99" s="81">
        <v>5</v>
      </c>
      <c r="T99" s="8">
        <v>14.3</v>
      </c>
      <c r="U99" s="74">
        <f t="shared" si="58"/>
        <v>3</v>
      </c>
      <c r="V99" s="74">
        <f t="shared" si="54"/>
        <v>5</v>
      </c>
      <c r="W99" s="74">
        <f t="shared" si="55"/>
        <v>5</v>
      </c>
      <c r="X99" s="74">
        <f t="shared" si="59"/>
        <v>4</v>
      </c>
      <c r="Y99" s="74">
        <f t="shared" si="60"/>
        <v>5</v>
      </c>
      <c r="Z99" s="74">
        <f t="shared" si="61"/>
        <v>5</v>
      </c>
      <c r="AA99" s="74"/>
      <c r="AB99" s="71">
        <f t="shared" si="69"/>
        <v>0</v>
      </c>
      <c r="AC99" s="71">
        <f t="shared" si="69"/>
        <v>0</v>
      </c>
      <c r="AD99" s="71">
        <f t="shared" si="69"/>
        <v>0</v>
      </c>
      <c r="AE99" s="71">
        <f t="shared" si="69"/>
        <v>0</v>
      </c>
      <c r="AF99" s="71">
        <f t="shared" si="69"/>
        <v>5</v>
      </c>
    </row>
    <row r="100" spans="1:32">
      <c r="A100" s="136" t="s">
        <v>328</v>
      </c>
      <c r="B100" s="136" t="s">
        <v>35</v>
      </c>
      <c r="C100" s="127">
        <f>MAX(AB100:AF100)</f>
        <v>5</v>
      </c>
      <c r="D100" s="136" t="s">
        <v>444</v>
      </c>
      <c r="E100" s="137" t="s">
        <v>91</v>
      </c>
      <c r="F100" s="136" t="s">
        <v>319</v>
      </c>
      <c r="G100" s="103">
        <f t="shared" si="70"/>
        <v>74.95</v>
      </c>
      <c r="H100" s="153">
        <f t="shared" si="71"/>
        <v>74.95</v>
      </c>
      <c r="I100" s="81">
        <v>5</v>
      </c>
      <c r="J100" s="8">
        <v>13.9</v>
      </c>
      <c r="K100" s="81">
        <v>5</v>
      </c>
      <c r="L100" s="8">
        <v>6.9</v>
      </c>
      <c r="M100" s="81">
        <v>4</v>
      </c>
      <c r="N100" s="8">
        <v>13.35</v>
      </c>
      <c r="O100" s="81">
        <v>4</v>
      </c>
      <c r="P100" s="8">
        <v>13.75</v>
      </c>
      <c r="Q100" s="81">
        <v>5</v>
      </c>
      <c r="R100" s="8">
        <v>14.15</v>
      </c>
      <c r="S100" s="81">
        <v>4</v>
      </c>
      <c r="T100" s="8">
        <v>12.9</v>
      </c>
      <c r="U100" s="74">
        <f t="shared" si="58"/>
        <v>5</v>
      </c>
      <c r="V100" s="74">
        <f t="shared" si="54"/>
        <v>5</v>
      </c>
      <c r="W100" s="74">
        <f t="shared" si="55"/>
        <v>4</v>
      </c>
      <c r="X100" s="74">
        <f t="shared" si="59"/>
        <v>4</v>
      </c>
      <c r="Y100" s="74">
        <f t="shared" si="60"/>
        <v>5</v>
      </c>
      <c r="Z100" s="74">
        <f t="shared" si="61"/>
        <v>4</v>
      </c>
      <c r="AA100" s="74"/>
      <c r="AB100" s="71">
        <f t="shared" si="69"/>
        <v>0</v>
      </c>
      <c r="AC100" s="71">
        <f t="shared" si="69"/>
        <v>0</v>
      </c>
      <c r="AD100" s="71">
        <f t="shared" si="69"/>
        <v>0</v>
      </c>
      <c r="AE100" s="71">
        <f t="shared" si="69"/>
        <v>4</v>
      </c>
      <c r="AF100" s="71">
        <f t="shared" si="69"/>
        <v>5</v>
      </c>
    </row>
    <row r="101" spans="1:32">
      <c r="A101" s="136" t="s">
        <v>327</v>
      </c>
      <c r="B101" s="136" t="s">
        <v>35</v>
      </c>
      <c r="C101" s="136">
        <f>MAX(AB101:AF101)</f>
        <v>4</v>
      </c>
      <c r="D101" s="136" t="s">
        <v>448</v>
      </c>
      <c r="E101" s="137" t="s">
        <v>125</v>
      </c>
      <c r="F101" s="129" t="s">
        <v>319</v>
      </c>
      <c r="G101" s="103">
        <f t="shared" si="70"/>
        <v>69.650000000000006</v>
      </c>
      <c r="H101" s="153">
        <f t="shared" si="71"/>
        <v>69.650000000000006</v>
      </c>
      <c r="I101" s="81">
        <v>5</v>
      </c>
      <c r="J101" s="8">
        <v>12.6</v>
      </c>
      <c r="K101" s="81">
        <v>3</v>
      </c>
      <c r="L101" s="8">
        <v>6.6</v>
      </c>
      <c r="M101" s="81">
        <v>2</v>
      </c>
      <c r="N101" s="57">
        <v>11.35</v>
      </c>
      <c r="O101" s="81">
        <v>4</v>
      </c>
      <c r="P101" s="8">
        <v>13.7</v>
      </c>
      <c r="Q101" s="81">
        <v>4</v>
      </c>
      <c r="R101" s="8">
        <v>12.4</v>
      </c>
      <c r="S101" s="81">
        <v>4</v>
      </c>
      <c r="T101" s="8">
        <v>13</v>
      </c>
      <c r="U101" s="74">
        <f t="shared" si="58"/>
        <v>5</v>
      </c>
      <c r="V101" s="74">
        <f t="shared" si="54"/>
        <v>3</v>
      </c>
      <c r="W101" s="74">
        <f t="shared" si="55"/>
        <v>2</v>
      </c>
      <c r="X101" s="74">
        <f t="shared" si="59"/>
        <v>4</v>
      </c>
      <c r="Y101" s="74">
        <f t="shared" si="60"/>
        <v>4</v>
      </c>
      <c r="Z101" s="74">
        <f t="shared" si="61"/>
        <v>4</v>
      </c>
      <c r="AA101" s="74"/>
      <c r="AB101" s="71">
        <f t="shared" si="69"/>
        <v>0</v>
      </c>
      <c r="AC101" s="71">
        <f t="shared" si="69"/>
        <v>0</v>
      </c>
      <c r="AD101" s="71">
        <f t="shared" si="69"/>
        <v>0</v>
      </c>
      <c r="AE101" s="71">
        <f t="shared" si="69"/>
        <v>4</v>
      </c>
      <c r="AF101" s="71">
        <f t="shared" si="69"/>
        <v>0</v>
      </c>
    </row>
    <row r="102" spans="1:32">
      <c r="A102" s="127" t="s">
        <v>333</v>
      </c>
      <c r="B102" s="127" t="s">
        <v>34</v>
      </c>
      <c r="C102" s="127" t="s">
        <v>95</v>
      </c>
      <c r="D102" s="127"/>
      <c r="E102" s="128" t="s">
        <v>334</v>
      </c>
      <c r="F102" s="129" t="s">
        <v>319</v>
      </c>
      <c r="G102" s="103">
        <f t="shared" si="70"/>
        <v>0</v>
      </c>
      <c r="H102" s="103">
        <f t="shared" si="71"/>
        <v>0</v>
      </c>
      <c r="I102" s="81"/>
      <c r="J102" s="8"/>
      <c r="K102" s="81"/>
      <c r="L102" s="8"/>
      <c r="M102" s="81"/>
      <c r="N102" s="57"/>
      <c r="O102" s="81"/>
      <c r="P102" s="8"/>
      <c r="Q102" s="81"/>
      <c r="R102" s="8"/>
      <c r="S102" s="81"/>
      <c r="T102" s="8"/>
      <c r="U102" s="74"/>
      <c r="V102" s="74"/>
      <c r="W102" s="74"/>
      <c r="X102" s="74"/>
      <c r="Y102" s="74"/>
      <c r="Z102" s="74"/>
      <c r="AA102" s="74"/>
    </row>
    <row r="103" spans="1:32">
      <c r="A103" s="127" t="s">
        <v>324</v>
      </c>
      <c r="B103" s="127" t="s">
        <v>35</v>
      </c>
      <c r="C103" s="127">
        <f>MAX(AB103:AF103)</f>
        <v>3</v>
      </c>
      <c r="D103" s="127" t="s">
        <v>447</v>
      </c>
      <c r="E103" s="128" t="s">
        <v>55</v>
      </c>
      <c r="F103" s="129" t="s">
        <v>319</v>
      </c>
      <c r="G103" s="103">
        <f t="shared" si="70"/>
        <v>68.5</v>
      </c>
      <c r="H103" s="153">
        <f t="shared" si="71"/>
        <v>68.5</v>
      </c>
      <c r="I103" s="81">
        <v>3</v>
      </c>
      <c r="J103" s="65">
        <v>12.1</v>
      </c>
      <c r="K103" s="81">
        <v>3</v>
      </c>
      <c r="L103" s="65">
        <v>10.25</v>
      </c>
      <c r="M103" s="81">
        <v>1</v>
      </c>
      <c r="N103" s="65">
        <v>9.9499999999999993</v>
      </c>
      <c r="O103" s="81">
        <v>4</v>
      </c>
      <c r="P103" s="65">
        <v>13.3</v>
      </c>
      <c r="Q103" s="81">
        <v>3</v>
      </c>
      <c r="R103" s="65">
        <v>10.95</v>
      </c>
      <c r="S103" s="81">
        <v>3</v>
      </c>
      <c r="T103" s="65">
        <v>11.95</v>
      </c>
      <c r="U103" s="74">
        <f t="shared" ref="U103" si="72">I103</f>
        <v>3</v>
      </c>
      <c r="V103" s="74">
        <f t="shared" ref="V103" si="73">K103</f>
        <v>3</v>
      </c>
      <c r="W103" s="74">
        <f t="shared" ref="W103" si="74">M103</f>
        <v>1</v>
      </c>
      <c r="X103" s="74">
        <f t="shared" ref="X103" si="75">O103</f>
        <v>4</v>
      </c>
      <c r="Y103" s="74">
        <f t="shared" ref="Y103" si="76">Q103</f>
        <v>3</v>
      </c>
      <c r="Z103" s="74">
        <f t="shared" ref="Z103" si="77">S103</f>
        <v>3</v>
      </c>
      <c r="AA103" s="74"/>
      <c r="AB103" s="71">
        <f t="shared" ref="AB103:AF103" si="78">IF(COUNTIF($U103:$Z103,AB$1)=MAX(COUNTIF($U103:$Z103,$AB$1),COUNTIF($U103:$Z103,$AC$1),COUNTIF($U103:$Z103,$AD$1),COUNTIF($U103:$Z103,$AE$1),COUNTIF($U103:$Z103,$AF$1)),AB$1,0)</f>
        <v>0</v>
      </c>
      <c r="AC103" s="71">
        <f t="shared" si="78"/>
        <v>0</v>
      </c>
      <c r="AD103" s="71">
        <f t="shared" si="78"/>
        <v>3</v>
      </c>
      <c r="AE103" s="71">
        <f t="shared" si="78"/>
        <v>0</v>
      </c>
      <c r="AF103" s="71">
        <f t="shared" si="78"/>
        <v>0</v>
      </c>
    </row>
    <row r="104" spans="1:32">
      <c r="A104" s="127" t="s">
        <v>336</v>
      </c>
      <c r="B104" s="127" t="s">
        <v>34</v>
      </c>
      <c r="C104" s="127" t="s">
        <v>95</v>
      </c>
      <c r="D104" s="127"/>
      <c r="E104" s="128" t="s">
        <v>337</v>
      </c>
      <c r="F104" s="129" t="s">
        <v>319</v>
      </c>
      <c r="G104" s="103">
        <f t="shared" si="70"/>
        <v>0</v>
      </c>
      <c r="H104" s="103">
        <f t="shared" si="71"/>
        <v>0</v>
      </c>
      <c r="I104" s="81"/>
      <c r="J104" s="8"/>
      <c r="K104" s="81"/>
      <c r="L104" s="8"/>
      <c r="M104" s="81"/>
      <c r="N104" s="57"/>
      <c r="O104" s="81"/>
      <c r="P104" s="8"/>
      <c r="Q104" s="81"/>
      <c r="R104" s="8"/>
      <c r="S104" s="81"/>
      <c r="T104" s="8"/>
      <c r="U104" s="74"/>
      <c r="V104" s="74"/>
      <c r="W104" s="74"/>
      <c r="X104" s="74"/>
      <c r="Y104" s="74"/>
      <c r="Z104" s="74"/>
      <c r="AA104" s="74"/>
    </row>
    <row r="105" spans="1:32">
      <c r="A105" s="127" t="s">
        <v>329</v>
      </c>
      <c r="B105" s="127" t="s">
        <v>35</v>
      </c>
      <c r="C105" s="127">
        <f>MAX(AB105:AF105)</f>
        <v>4</v>
      </c>
      <c r="D105" s="127" t="s">
        <v>448</v>
      </c>
      <c r="E105" s="128" t="s">
        <v>164</v>
      </c>
      <c r="F105" s="129" t="s">
        <v>319</v>
      </c>
      <c r="G105" s="103">
        <f t="shared" si="70"/>
        <v>67.45</v>
      </c>
      <c r="H105" s="153">
        <f t="shared" si="71"/>
        <v>67.45</v>
      </c>
      <c r="I105" s="81">
        <v>4</v>
      </c>
      <c r="J105" s="8">
        <v>12.3</v>
      </c>
      <c r="K105" s="81">
        <v>4</v>
      </c>
      <c r="L105" s="8">
        <v>5.4</v>
      </c>
      <c r="M105" s="81">
        <v>2</v>
      </c>
      <c r="N105" s="8">
        <v>11.05</v>
      </c>
      <c r="O105" s="81">
        <v>4</v>
      </c>
      <c r="P105" s="8">
        <v>12.7</v>
      </c>
      <c r="Q105" s="81">
        <v>4</v>
      </c>
      <c r="R105" s="8">
        <v>12.95</v>
      </c>
      <c r="S105" s="81">
        <v>4</v>
      </c>
      <c r="T105" s="8">
        <v>13.05</v>
      </c>
      <c r="U105" s="74">
        <f t="shared" ref="U105:U109" si="79">I105</f>
        <v>4</v>
      </c>
      <c r="V105" s="74">
        <f t="shared" ref="V105:V109" si="80">K105</f>
        <v>4</v>
      </c>
      <c r="W105" s="74">
        <f t="shared" ref="W105:W109" si="81">M105</f>
        <v>2</v>
      </c>
      <c r="X105" s="74">
        <f t="shared" ref="X105:X109" si="82">O105</f>
        <v>4</v>
      </c>
      <c r="Y105" s="74">
        <f t="shared" ref="Y105:Y109" si="83">Q105</f>
        <v>4</v>
      </c>
      <c r="Z105" s="74">
        <f t="shared" ref="Z105:Z109" si="84">S105</f>
        <v>4</v>
      </c>
      <c r="AA105" s="74"/>
      <c r="AB105" s="71">
        <f t="shared" ref="AB105:AF110" si="85">IF(COUNTIF($U105:$Z105,AB$1)=MAX(COUNTIF($U105:$Z105,$AB$1),COUNTIF($U105:$Z105,$AC$1),COUNTIF($U105:$Z105,$AD$1),COUNTIF($U105:$Z105,$AE$1),COUNTIF($U105:$Z105,$AF$1)),AB$1,0)</f>
        <v>0</v>
      </c>
      <c r="AC105" s="71">
        <f t="shared" si="85"/>
        <v>0</v>
      </c>
      <c r="AD105" s="71">
        <f t="shared" si="85"/>
        <v>0</v>
      </c>
      <c r="AE105" s="71">
        <f t="shared" si="85"/>
        <v>4</v>
      </c>
      <c r="AF105" s="71">
        <f t="shared" si="85"/>
        <v>0</v>
      </c>
    </row>
    <row r="106" spans="1:32">
      <c r="A106" s="127" t="s">
        <v>339</v>
      </c>
      <c r="B106" s="127" t="s">
        <v>34</v>
      </c>
      <c r="C106" s="127" t="s">
        <v>95</v>
      </c>
      <c r="D106" s="127"/>
      <c r="E106" s="128" t="s">
        <v>340</v>
      </c>
      <c r="F106" s="129" t="s">
        <v>319</v>
      </c>
      <c r="G106" s="103">
        <f t="shared" si="70"/>
        <v>0</v>
      </c>
      <c r="H106" s="103">
        <f t="shared" si="71"/>
        <v>0</v>
      </c>
      <c r="I106" s="81"/>
      <c r="J106" s="65"/>
      <c r="K106" s="81"/>
      <c r="L106" s="65"/>
      <c r="M106" s="81"/>
      <c r="N106" s="65"/>
      <c r="O106" s="81"/>
      <c r="P106" s="65"/>
      <c r="Q106" s="81"/>
      <c r="R106" s="65"/>
      <c r="S106" s="81"/>
      <c r="T106" s="65"/>
      <c r="U106" s="74">
        <f t="shared" si="79"/>
        <v>0</v>
      </c>
      <c r="V106" s="74">
        <f t="shared" si="80"/>
        <v>0</v>
      </c>
      <c r="W106" s="74">
        <f t="shared" si="81"/>
        <v>0</v>
      </c>
      <c r="X106" s="74">
        <f t="shared" si="82"/>
        <v>0</v>
      </c>
      <c r="Y106" s="74">
        <f t="shared" si="83"/>
        <v>0</v>
      </c>
      <c r="Z106" s="74">
        <f t="shared" si="84"/>
        <v>0</v>
      </c>
      <c r="AA106" s="74"/>
      <c r="AB106" s="71">
        <f t="shared" si="85"/>
        <v>1</v>
      </c>
      <c r="AC106" s="71">
        <f t="shared" si="85"/>
        <v>2</v>
      </c>
      <c r="AD106" s="71">
        <f t="shared" si="85"/>
        <v>3</v>
      </c>
      <c r="AE106" s="71">
        <f t="shared" si="85"/>
        <v>4</v>
      </c>
      <c r="AF106" s="71">
        <f t="shared" si="85"/>
        <v>5</v>
      </c>
    </row>
    <row r="107" spans="1:32">
      <c r="A107" s="127" t="s">
        <v>322</v>
      </c>
      <c r="B107" s="127" t="s">
        <v>35</v>
      </c>
      <c r="C107" s="127">
        <f>MAX(AB107:AF107)</f>
        <v>2</v>
      </c>
      <c r="D107" s="127" t="s">
        <v>443</v>
      </c>
      <c r="E107" s="128" t="s">
        <v>323</v>
      </c>
      <c r="F107" s="129" t="s">
        <v>319</v>
      </c>
      <c r="G107" s="103">
        <f t="shared" si="70"/>
        <v>60.900000000000006</v>
      </c>
      <c r="H107" s="153">
        <f t="shared" si="71"/>
        <v>60.900000000000006</v>
      </c>
      <c r="I107" s="81">
        <v>2</v>
      </c>
      <c r="J107" s="8">
        <v>11.5</v>
      </c>
      <c r="K107" s="81">
        <v>2</v>
      </c>
      <c r="L107" s="8">
        <v>6.3</v>
      </c>
      <c r="M107" s="81">
        <v>2</v>
      </c>
      <c r="N107" s="57">
        <v>9.9499999999999993</v>
      </c>
      <c r="O107" s="81">
        <v>3</v>
      </c>
      <c r="P107" s="8">
        <v>11.45</v>
      </c>
      <c r="Q107" s="81">
        <v>3</v>
      </c>
      <c r="R107" s="8">
        <v>11.1</v>
      </c>
      <c r="S107" s="81">
        <v>2</v>
      </c>
      <c r="T107" s="8">
        <v>10.6</v>
      </c>
      <c r="U107" s="74">
        <f t="shared" si="79"/>
        <v>2</v>
      </c>
      <c r="V107" s="74">
        <f t="shared" si="80"/>
        <v>2</v>
      </c>
      <c r="W107" s="74">
        <f t="shared" si="81"/>
        <v>2</v>
      </c>
      <c r="X107" s="74">
        <f t="shared" si="82"/>
        <v>3</v>
      </c>
      <c r="Y107" s="74">
        <f t="shared" si="83"/>
        <v>3</v>
      </c>
      <c r="Z107" s="74">
        <f t="shared" si="84"/>
        <v>2</v>
      </c>
      <c r="AA107" s="74"/>
      <c r="AB107" s="71">
        <f t="shared" si="85"/>
        <v>0</v>
      </c>
      <c r="AC107" s="71">
        <f t="shared" si="85"/>
        <v>2</v>
      </c>
      <c r="AD107" s="71">
        <f t="shared" si="85"/>
        <v>0</v>
      </c>
      <c r="AE107" s="71">
        <f t="shared" si="85"/>
        <v>0</v>
      </c>
      <c r="AF107" s="71">
        <f t="shared" si="85"/>
        <v>0</v>
      </c>
    </row>
    <row r="108" spans="1:32">
      <c r="A108" s="127" t="s">
        <v>330</v>
      </c>
      <c r="B108" s="127" t="s">
        <v>34</v>
      </c>
      <c r="C108" s="127" t="s">
        <v>95</v>
      </c>
      <c r="D108" s="127" t="s">
        <v>448</v>
      </c>
      <c r="E108" s="128" t="s">
        <v>90</v>
      </c>
      <c r="F108" s="129" t="s">
        <v>319</v>
      </c>
      <c r="G108" s="103">
        <f t="shared" si="70"/>
        <v>79.5</v>
      </c>
      <c r="H108" s="103">
        <f t="shared" si="71"/>
        <v>79.5</v>
      </c>
      <c r="I108" s="81">
        <v>5</v>
      </c>
      <c r="J108" s="8">
        <v>13.7</v>
      </c>
      <c r="K108" s="81">
        <v>4</v>
      </c>
      <c r="L108" s="8">
        <v>12.25</v>
      </c>
      <c r="M108" s="81">
        <v>4</v>
      </c>
      <c r="N108" s="57">
        <v>13.15</v>
      </c>
      <c r="O108" s="81">
        <v>5</v>
      </c>
      <c r="P108" s="8">
        <v>13.7</v>
      </c>
      <c r="Q108" s="81">
        <v>4</v>
      </c>
      <c r="R108" s="8">
        <v>13.5</v>
      </c>
      <c r="S108" s="81">
        <v>4</v>
      </c>
      <c r="T108" s="8">
        <v>13.2</v>
      </c>
      <c r="U108" s="74">
        <f t="shared" si="79"/>
        <v>5</v>
      </c>
      <c r="V108" s="74">
        <f t="shared" si="80"/>
        <v>4</v>
      </c>
      <c r="W108" s="74">
        <f t="shared" si="81"/>
        <v>4</v>
      </c>
      <c r="X108" s="74">
        <f t="shared" si="82"/>
        <v>5</v>
      </c>
      <c r="Y108" s="74">
        <f t="shared" si="83"/>
        <v>4</v>
      </c>
      <c r="Z108" s="74">
        <f t="shared" si="84"/>
        <v>4</v>
      </c>
      <c r="AA108" s="74"/>
      <c r="AB108" s="71">
        <f t="shared" si="85"/>
        <v>0</v>
      </c>
      <c r="AC108" s="71">
        <f t="shared" si="85"/>
        <v>0</v>
      </c>
      <c r="AD108" s="71">
        <f t="shared" si="85"/>
        <v>0</v>
      </c>
      <c r="AE108" s="71">
        <f t="shared" si="85"/>
        <v>4</v>
      </c>
      <c r="AF108" s="71">
        <f t="shared" si="85"/>
        <v>0</v>
      </c>
    </row>
    <row r="109" spans="1:32">
      <c r="A109" s="127" t="s">
        <v>349</v>
      </c>
      <c r="B109" s="127" t="s">
        <v>34</v>
      </c>
      <c r="C109" s="127" t="s">
        <v>93</v>
      </c>
      <c r="D109" s="127" t="s">
        <v>447</v>
      </c>
      <c r="E109" s="128" t="s">
        <v>130</v>
      </c>
      <c r="F109" s="129" t="s">
        <v>319</v>
      </c>
      <c r="G109" s="7">
        <f t="shared" si="70"/>
        <v>76.100000000000009</v>
      </c>
      <c r="H109" s="7">
        <f t="shared" si="71"/>
        <v>76.100000000000009</v>
      </c>
      <c r="I109" s="81">
        <v>5</v>
      </c>
      <c r="J109" s="8">
        <v>13.4</v>
      </c>
      <c r="K109" s="81">
        <v>4</v>
      </c>
      <c r="L109" s="8">
        <v>11.2</v>
      </c>
      <c r="M109" s="81">
        <v>4</v>
      </c>
      <c r="N109" s="8">
        <v>13.4</v>
      </c>
      <c r="O109" s="81">
        <v>5</v>
      </c>
      <c r="P109" s="8">
        <v>13.5</v>
      </c>
      <c r="Q109" s="81">
        <v>4</v>
      </c>
      <c r="R109" s="8">
        <v>12.45</v>
      </c>
      <c r="S109" s="81">
        <v>4</v>
      </c>
      <c r="T109" s="8">
        <v>12.15</v>
      </c>
      <c r="U109" s="74">
        <f t="shared" si="79"/>
        <v>5</v>
      </c>
      <c r="V109" s="74">
        <f t="shared" si="80"/>
        <v>4</v>
      </c>
      <c r="W109" s="74">
        <f t="shared" si="81"/>
        <v>4</v>
      </c>
      <c r="X109" s="74">
        <f t="shared" si="82"/>
        <v>5</v>
      </c>
      <c r="Y109" s="74">
        <f t="shared" si="83"/>
        <v>4</v>
      </c>
      <c r="Z109" s="74">
        <f t="shared" si="84"/>
        <v>4</v>
      </c>
      <c r="AA109" s="74"/>
      <c r="AB109" s="71">
        <f t="shared" si="85"/>
        <v>0</v>
      </c>
      <c r="AC109" s="71">
        <f t="shared" si="85"/>
        <v>0</v>
      </c>
      <c r="AD109" s="71">
        <f t="shared" si="85"/>
        <v>0</v>
      </c>
      <c r="AE109" s="71">
        <f t="shared" si="85"/>
        <v>4</v>
      </c>
      <c r="AF109" s="71">
        <f t="shared" si="85"/>
        <v>0</v>
      </c>
    </row>
    <row r="110" spans="1:32">
      <c r="A110" s="127" t="s">
        <v>338</v>
      </c>
      <c r="B110" s="127" t="s">
        <v>34</v>
      </c>
      <c r="C110" s="127" t="s">
        <v>95</v>
      </c>
      <c r="D110" s="127" t="s">
        <v>448</v>
      </c>
      <c r="E110" s="128" t="s">
        <v>92</v>
      </c>
      <c r="F110" s="129" t="s">
        <v>319</v>
      </c>
      <c r="G110" s="103">
        <f t="shared" si="70"/>
        <v>75.95</v>
      </c>
      <c r="H110" s="103">
        <f t="shared" si="71"/>
        <v>75.95</v>
      </c>
      <c r="I110" s="81">
        <v>4</v>
      </c>
      <c r="J110" s="8">
        <v>13.05</v>
      </c>
      <c r="K110" s="81">
        <v>3</v>
      </c>
      <c r="L110" s="8">
        <v>11.85</v>
      </c>
      <c r="M110" s="81">
        <v>3</v>
      </c>
      <c r="N110" s="8">
        <v>12.1</v>
      </c>
      <c r="O110" s="81">
        <v>5</v>
      </c>
      <c r="P110" s="8">
        <v>13.6</v>
      </c>
      <c r="Q110" s="81">
        <v>4</v>
      </c>
      <c r="R110" s="8">
        <v>12.95</v>
      </c>
      <c r="S110" s="81">
        <v>4</v>
      </c>
      <c r="T110" s="8">
        <v>12.4</v>
      </c>
      <c r="U110" s="74">
        <f t="shared" ref="U110" si="86">I110</f>
        <v>4</v>
      </c>
      <c r="V110" s="74">
        <f t="shared" ref="V110" si="87">K110</f>
        <v>3</v>
      </c>
      <c r="W110" s="74">
        <f t="shared" ref="W110" si="88">M110</f>
        <v>3</v>
      </c>
      <c r="X110" s="74">
        <f t="shared" ref="X110" si="89">O110</f>
        <v>5</v>
      </c>
      <c r="Y110" s="74">
        <f t="shared" ref="Y110" si="90">Q110</f>
        <v>4</v>
      </c>
      <c r="Z110" s="74">
        <f t="shared" ref="Z110" si="91">S110</f>
        <v>4</v>
      </c>
      <c r="AA110" s="74"/>
      <c r="AB110" s="71">
        <f t="shared" si="85"/>
        <v>0</v>
      </c>
      <c r="AC110" s="71">
        <f t="shared" si="85"/>
        <v>0</v>
      </c>
      <c r="AD110" s="71">
        <f t="shared" si="85"/>
        <v>0</v>
      </c>
      <c r="AE110" s="71">
        <f t="shared" si="85"/>
        <v>4</v>
      </c>
      <c r="AF110" s="71">
        <f t="shared" si="85"/>
        <v>0</v>
      </c>
    </row>
    <row r="111" spans="1:32">
      <c r="A111" s="127" t="s">
        <v>344</v>
      </c>
      <c r="B111" s="127" t="s">
        <v>34</v>
      </c>
      <c r="C111" s="127" t="s">
        <v>93</v>
      </c>
      <c r="D111" s="127" t="s">
        <v>447</v>
      </c>
      <c r="E111" s="128" t="s">
        <v>108</v>
      </c>
      <c r="F111" s="129" t="s">
        <v>319</v>
      </c>
      <c r="G111" s="103">
        <f t="shared" si="70"/>
        <v>72.75</v>
      </c>
      <c r="H111" s="103">
        <f t="shared" si="71"/>
        <v>72.75</v>
      </c>
      <c r="I111" s="81">
        <v>5</v>
      </c>
      <c r="J111" s="8">
        <v>12.75</v>
      </c>
      <c r="K111" s="81">
        <v>3</v>
      </c>
      <c r="L111" s="8">
        <v>11.3</v>
      </c>
      <c r="M111" s="81">
        <v>4</v>
      </c>
      <c r="N111" s="8">
        <v>12.3</v>
      </c>
      <c r="O111" s="81">
        <v>5</v>
      </c>
      <c r="P111" s="8">
        <v>12.85</v>
      </c>
      <c r="Q111" s="81">
        <v>4</v>
      </c>
      <c r="R111" s="8">
        <v>11.95</v>
      </c>
      <c r="S111" s="81">
        <v>3</v>
      </c>
      <c r="T111" s="8">
        <v>11.6</v>
      </c>
      <c r="U111" s="74">
        <f t="shared" ref="U111:U112" si="92">I111</f>
        <v>5</v>
      </c>
      <c r="V111" s="74">
        <f t="shared" ref="V111:V112" si="93">K111</f>
        <v>3</v>
      </c>
      <c r="W111" s="74">
        <f t="shared" ref="W111:W112" si="94">M111</f>
        <v>4</v>
      </c>
      <c r="X111" s="74">
        <f t="shared" ref="X111:X112" si="95">O111</f>
        <v>5</v>
      </c>
      <c r="Y111" s="74">
        <f t="shared" ref="Y111:Y112" si="96">Q111</f>
        <v>4</v>
      </c>
      <c r="Z111" s="74">
        <f t="shared" ref="Z111:Z112" si="97">S111</f>
        <v>3</v>
      </c>
      <c r="AA111" s="74"/>
      <c r="AB111" s="71">
        <f t="shared" ref="AB111:AF114" si="98">IF(COUNTIF($U111:$Z111,AB$1)=MAX(COUNTIF($U111:$Z111,$AB$1),COUNTIF($U111:$Z111,$AC$1),COUNTIF($U111:$Z111,$AD$1),COUNTIF($U111:$Z111,$AE$1),COUNTIF($U111:$Z111,$AF$1)),AB$1,0)</f>
        <v>0</v>
      </c>
      <c r="AC111" s="71">
        <f t="shared" si="98"/>
        <v>0</v>
      </c>
      <c r="AD111" s="71">
        <f t="shared" si="98"/>
        <v>3</v>
      </c>
      <c r="AE111" s="71">
        <f t="shared" si="98"/>
        <v>4</v>
      </c>
      <c r="AF111" s="71">
        <f t="shared" si="98"/>
        <v>5</v>
      </c>
    </row>
    <row r="112" spans="1:32">
      <c r="A112" s="127" t="s">
        <v>332</v>
      </c>
      <c r="B112" s="127" t="s">
        <v>34</v>
      </c>
      <c r="C112" s="127" t="s">
        <v>95</v>
      </c>
      <c r="D112" s="127" t="s">
        <v>448</v>
      </c>
      <c r="E112" s="128" t="s">
        <v>127</v>
      </c>
      <c r="F112" s="129" t="s">
        <v>319</v>
      </c>
      <c r="G112" s="103">
        <f t="shared" si="70"/>
        <v>71.199999999999989</v>
      </c>
      <c r="H112" s="103">
        <f t="shared" si="71"/>
        <v>71.199999999999989</v>
      </c>
      <c r="I112" s="81">
        <v>3</v>
      </c>
      <c r="J112" s="57">
        <v>12</v>
      </c>
      <c r="K112" s="81">
        <v>3</v>
      </c>
      <c r="L112" s="8">
        <v>11</v>
      </c>
      <c r="M112" s="81">
        <v>3</v>
      </c>
      <c r="N112" s="8">
        <v>12.25</v>
      </c>
      <c r="O112" s="81">
        <v>5</v>
      </c>
      <c r="P112" s="8">
        <v>13.3</v>
      </c>
      <c r="Q112" s="81">
        <v>2</v>
      </c>
      <c r="R112" s="8">
        <v>10.65</v>
      </c>
      <c r="S112" s="81">
        <v>3</v>
      </c>
      <c r="T112" s="8">
        <v>12</v>
      </c>
      <c r="U112" s="74">
        <f t="shared" si="92"/>
        <v>3</v>
      </c>
      <c r="V112" s="74">
        <f t="shared" si="93"/>
        <v>3</v>
      </c>
      <c r="W112" s="74">
        <f t="shared" si="94"/>
        <v>3</v>
      </c>
      <c r="X112" s="74">
        <f t="shared" si="95"/>
        <v>5</v>
      </c>
      <c r="Y112" s="74">
        <f t="shared" si="96"/>
        <v>2</v>
      </c>
      <c r="Z112" s="74">
        <f t="shared" si="97"/>
        <v>3</v>
      </c>
      <c r="AA112" s="74"/>
      <c r="AB112" s="71">
        <f t="shared" si="98"/>
        <v>0</v>
      </c>
      <c r="AC112" s="71">
        <f t="shared" si="98"/>
        <v>0</v>
      </c>
      <c r="AD112" s="71">
        <f t="shared" si="98"/>
        <v>3</v>
      </c>
      <c r="AE112" s="71">
        <f t="shared" si="98"/>
        <v>0</v>
      </c>
      <c r="AF112" s="71">
        <f t="shared" si="98"/>
        <v>0</v>
      </c>
    </row>
    <row r="113" spans="1:32">
      <c r="A113" s="127" t="s">
        <v>348</v>
      </c>
      <c r="B113" s="127" t="s">
        <v>34</v>
      </c>
      <c r="C113" s="127" t="s">
        <v>93</v>
      </c>
      <c r="D113" s="127" t="s">
        <v>447</v>
      </c>
      <c r="E113" s="128" t="s">
        <v>128</v>
      </c>
      <c r="F113" s="129" t="s">
        <v>319</v>
      </c>
      <c r="G113" s="103">
        <f t="shared" si="70"/>
        <v>70.7</v>
      </c>
      <c r="H113" s="103">
        <f t="shared" si="71"/>
        <v>70.7</v>
      </c>
      <c r="I113" s="81">
        <v>3</v>
      </c>
      <c r="J113" s="8">
        <v>11.7</v>
      </c>
      <c r="K113" s="81">
        <v>3</v>
      </c>
      <c r="L113" s="8">
        <v>11.3</v>
      </c>
      <c r="M113" s="81">
        <v>3</v>
      </c>
      <c r="N113" s="8">
        <v>12.2</v>
      </c>
      <c r="O113" s="81">
        <v>4</v>
      </c>
      <c r="P113" s="8">
        <v>12.5</v>
      </c>
      <c r="Q113" s="81">
        <v>3</v>
      </c>
      <c r="R113" s="8">
        <v>11.5</v>
      </c>
      <c r="S113" s="81">
        <v>3</v>
      </c>
      <c r="T113" s="8">
        <v>11.5</v>
      </c>
      <c r="U113" s="74">
        <f t="shared" ref="U113:U114" si="99">I113</f>
        <v>3</v>
      </c>
      <c r="V113" s="74">
        <f t="shared" ref="V113:V114" si="100">K113</f>
        <v>3</v>
      </c>
      <c r="W113" s="74">
        <f t="shared" ref="W113:W114" si="101">M113</f>
        <v>3</v>
      </c>
      <c r="X113" s="74">
        <f t="shared" ref="X113:X114" si="102">O113</f>
        <v>4</v>
      </c>
      <c r="Y113" s="74">
        <f t="shared" ref="Y113:Y114" si="103">Q113</f>
        <v>3</v>
      </c>
      <c r="Z113" s="74">
        <f t="shared" ref="Z113:Z114" si="104">S113</f>
        <v>3</v>
      </c>
      <c r="AA113" s="74"/>
      <c r="AB113" s="71">
        <f t="shared" si="98"/>
        <v>0</v>
      </c>
      <c r="AC113" s="71">
        <f t="shared" si="98"/>
        <v>0</v>
      </c>
      <c r="AD113" s="71">
        <f t="shared" si="98"/>
        <v>3</v>
      </c>
      <c r="AE113" s="71">
        <f t="shared" si="98"/>
        <v>0</v>
      </c>
      <c r="AF113" s="71">
        <f t="shared" si="98"/>
        <v>0</v>
      </c>
    </row>
    <row r="114" spans="1:32">
      <c r="A114" s="127" t="s">
        <v>335</v>
      </c>
      <c r="B114" s="127" t="s">
        <v>34</v>
      </c>
      <c r="C114" s="127" t="s">
        <v>95</v>
      </c>
      <c r="D114" s="127" t="s">
        <v>448</v>
      </c>
      <c r="E114" s="128" t="s">
        <v>162</v>
      </c>
      <c r="F114" s="129" t="s">
        <v>319</v>
      </c>
      <c r="G114" s="103">
        <f t="shared" si="70"/>
        <v>70.45</v>
      </c>
      <c r="H114" s="103">
        <f t="shared" si="71"/>
        <v>70.45</v>
      </c>
      <c r="I114" s="81">
        <v>4</v>
      </c>
      <c r="J114" s="8">
        <v>11.6</v>
      </c>
      <c r="K114" s="81">
        <v>3</v>
      </c>
      <c r="L114" s="8">
        <v>10.8</v>
      </c>
      <c r="M114" s="81">
        <v>3</v>
      </c>
      <c r="N114" s="8">
        <v>12.3</v>
      </c>
      <c r="O114" s="81">
        <v>5</v>
      </c>
      <c r="P114" s="8">
        <v>13.15</v>
      </c>
      <c r="Q114" s="81">
        <v>3</v>
      </c>
      <c r="R114" s="8">
        <v>11.25</v>
      </c>
      <c r="S114" s="81">
        <v>3</v>
      </c>
      <c r="T114" s="8">
        <v>11.35</v>
      </c>
      <c r="U114" s="74">
        <f t="shared" si="99"/>
        <v>4</v>
      </c>
      <c r="V114" s="74">
        <f t="shared" si="100"/>
        <v>3</v>
      </c>
      <c r="W114" s="74">
        <f t="shared" si="101"/>
        <v>3</v>
      </c>
      <c r="X114" s="74">
        <f t="shared" si="102"/>
        <v>5</v>
      </c>
      <c r="Y114" s="74">
        <f t="shared" si="103"/>
        <v>3</v>
      </c>
      <c r="Z114" s="74">
        <f t="shared" si="104"/>
        <v>3</v>
      </c>
      <c r="AA114" s="74"/>
      <c r="AB114" s="71">
        <f t="shared" si="98"/>
        <v>0</v>
      </c>
      <c r="AC114" s="71">
        <f t="shared" si="98"/>
        <v>0</v>
      </c>
      <c r="AD114" s="71">
        <f t="shared" si="98"/>
        <v>3</v>
      </c>
      <c r="AE114" s="71">
        <f t="shared" si="98"/>
        <v>0</v>
      </c>
      <c r="AF114" s="71">
        <f t="shared" si="98"/>
        <v>0</v>
      </c>
    </row>
    <row r="115" spans="1:32">
      <c r="A115" s="127" t="s">
        <v>351</v>
      </c>
      <c r="B115" s="127" t="s">
        <v>34</v>
      </c>
      <c r="C115" s="127" t="s">
        <v>352</v>
      </c>
      <c r="D115" s="127"/>
      <c r="E115" s="128" t="s">
        <v>353</v>
      </c>
      <c r="F115" s="129" t="s">
        <v>319</v>
      </c>
      <c r="G115" s="103">
        <f t="shared" si="70"/>
        <v>0</v>
      </c>
      <c r="H115" s="103">
        <f t="shared" si="71"/>
        <v>0</v>
      </c>
      <c r="I115" s="81"/>
      <c r="J115" s="8"/>
      <c r="K115" s="81"/>
      <c r="L115" s="8"/>
      <c r="M115" s="81"/>
      <c r="N115" s="57"/>
      <c r="O115" s="81"/>
      <c r="P115" s="8"/>
      <c r="Q115" s="81"/>
      <c r="R115" s="8"/>
      <c r="S115" s="81"/>
      <c r="T115" s="8"/>
      <c r="U115" s="74">
        <f t="shared" ref="U115:U116" si="105">I115</f>
        <v>0</v>
      </c>
      <c r="V115" s="74">
        <f t="shared" ref="V115:V116" si="106">K115</f>
        <v>0</v>
      </c>
      <c r="W115" s="74">
        <f t="shared" ref="W115:W116" si="107">M115</f>
        <v>0</v>
      </c>
      <c r="X115" s="74">
        <f t="shared" ref="X115:X116" si="108">O115</f>
        <v>0</v>
      </c>
      <c r="Y115" s="74">
        <f t="shared" ref="Y115:Y116" si="109">Q115</f>
        <v>0</v>
      </c>
      <c r="Z115" s="74">
        <f t="shared" ref="Z115:Z116" si="110">S115</f>
        <v>0</v>
      </c>
      <c r="AA115" s="74"/>
      <c r="AB115" s="71">
        <f t="shared" ref="AB115:AF116" si="111">IF(COUNTIF($U115:$Z115,AB$1)=MAX(COUNTIF($U115:$Z115,$AB$1),COUNTIF($U115:$Z115,$AC$1),COUNTIF($U115:$Z115,$AD$1),COUNTIF($U115:$Z115,$AE$1),COUNTIF($U115:$Z115,$AF$1)),AB$1,0)</f>
        <v>1</v>
      </c>
      <c r="AC115" s="71">
        <f t="shared" si="111"/>
        <v>2</v>
      </c>
      <c r="AD115" s="71">
        <f t="shared" si="111"/>
        <v>3</v>
      </c>
      <c r="AE115" s="71">
        <f t="shared" si="111"/>
        <v>4</v>
      </c>
      <c r="AF115" s="71">
        <f t="shared" si="111"/>
        <v>5</v>
      </c>
    </row>
    <row r="116" spans="1:32">
      <c r="A116" s="127" t="s">
        <v>296</v>
      </c>
      <c r="B116" s="127" t="s">
        <v>34</v>
      </c>
      <c r="C116" s="127" t="s">
        <v>34</v>
      </c>
      <c r="D116" s="127"/>
      <c r="E116" s="128" t="s">
        <v>297</v>
      </c>
      <c r="F116" s="129" t="s">
        <v>292</v>
      </c>
      <c r="G116" s="103">
        <f t="shared" si="70"/>
        <v>0</v>
      </c>
      <c r="H116" s="103">
        <f t="shared" si="71"/>
        <v>0</v>
      </c>
      <c r="I116" s="81"/>
      <c r="J116" s="8"/>
      <c r="K116" s="81"/>
      <c r="L116" s="8"/>
      <c r="M116" s="81"/>
      <c r="N116" s="57"/>
      <c r="O116" s="81"/>
      <c r="P116" s="8"/>
      <c r="Q116" s="81"/>
      <c r="R116" s="8"/>
      <c r="S116" s="81"/>
      <c r="T116" s="8"/>
      <c r="U116" s="74">
        <f t="shared" si="105"/>
        <v>0</v>
      </c>
      <c r="V116" s="74">
        <f t="shared" si="106"/>
        <v>0</v>
      </c>
      <c r="W116" s="74">
        <f t="shared" si="107"/>
        <v>0</v>
      </c>
      <c r="X116" s="74">
        <f t="shared" si="108"/>
        <v>0</v>
      </c>
      <c r="Y116" s="74">
        <f t="shared" si="109"/>
        <v>0</v>
      </c>
      <c r="Z116" s="74">
        <f t="shared" si="110"/>
        <v>0</v>
      </c>
      <c r="AA116" s="74"/>
      <c r="AB116" s="71">
        <f t="shared" si="111"/>
        <v>1</v>
      </c>
      <c r="AC116" s="71">
        <f t="shared" si="111"/>
        <v>2</v>
      </c>
      <c r="AD116" s="71">
        <f t="shared" si="111"/>
        <v>3</v>
      </c>
      <c r="AE116" s="71">
        <f t="shared" si="111"/>
        <v>4</v>
      </c>
      <c r="AF116" s="71">
        <f t="shared" si="111"/>
        <v>5</v>
      </c>
    </row>
    <row r="117" spans="1:32">
      <c r="A117" s="127" t="s">
        <v>331</v>
      </c>
      <c r="B117" s="127" t="s">
        <v>34</v>
      </c>
      <c r="C117" s="127" t="s">
        <v>95</v>
      </c>
      <c r="D117" s="127" t="s">
        <v>448</v>
      </c>
      <c r="E117" s="128" t="s">
        <v>163</v>
      </c>
      <c r="F117" s="129" t="s">
        <v>319</v>
      </c>
      <c r="G117" s="103">
        <f t="shared" si="70"/>
        <v>70.100000000000009</v>
      </c>
      <c r="H117" s="103">
        <f t="shared" si="71"/>
        <v>70.100000000000009</v>
      </c>
      <c r="I117" s="81">
        <v>3</v>
      </c>
      <c r="J117" s="8">
        <v>10.9</v>
      </c>
      <c r="K117" s="81">
        <v>3</v>
      </c>
      <c r="L117" s="8">
        <v>10.85</v>
      </c>
      <c r="M117" s="81">
        <v>3</v>
      </c>
      <c r="N117" s="8">
        <v>12.45</v>
      </c>
      <c r="O117" s="81">
        <v>5</v>
      </c>
      <c r="P117" s="8">
        <v>13.5</v>
      </c>
      <c r="Q117" s="81">
        <v>2</v>
      </c>
      <c r="R117" s="8">
        <v>10.85</v>
      </c>
      <c r="S117" s="81">
        <v>3</v>
      </c>
      <c r="T117" s="8">
        <v>11.55</v>
      </c>
      <c r="U117" s="74">
        <f t="shared" ref="U117:U118" si="112">I117</f>
        <v>3</v>
      </c>
      <c r="V117" s="74">
        <f t="shared" ref="V117:V118" si="113">K117</f>
        <v>3</v>
      </c>
      <c r="W117" s="74">
        <f t="shared" ref="W117:W118" si="114">M117</f>
        <v>3</v>
      </c>
      <c r="X117" s="74">
        <f t="shared" ref="X117:X118" si="115">O117</f>
        <v>5</v>
      </c>
      <c r="Y117" s="74">
        <f t="shared" ref="Y117:Y118" si="116">Q117</f>
        <v>2</v>
      </c>
      <c r="Z117" s="74">
        <f t="shared" ref="Z117:Z118" si="117">S117</f>
        <v>3</v>
      </c>
      <c r="AA117" s="74"/>
      <c r="AB117" s="71">
        <f t="shared" ref="AB117:AF118" si="118">IF(COUNTIF($U117:$Z117,AB$1)=MAX(COUNTIF($U117:$Z117,$AB$1),COUNTIF($U117:$Z117,$AC$1),COUNTIF($U117:$Z117,$AD$1),COUNTIF($U117:$Z117,$AE$1),COUNTIF($U117:$Z117,$AF$1)),AB$1,0)</f>
        <v>0</v>
      </c>
      <c r="AC117" s="71">
        <f t="shared" si="118"/>
        <v>0</v>
      </c>
      <c r="AD117" s="71">
        <f t="shared" si="118"/>
        <v>3</v>
      </c>
      <c r="AE117" s="71">
        <f t="shared" si="118"/>
        <v>0</v>
      </c>
      <c r="AF117" s="71">
        <f t="shared" si="118"/>
        <v>0</v>
      </c>
    </row>
    <row r="118" spans="1:32">
      <c r="A118" s="127" t="s">
        <v>382</v>
      </c>
      <c r="B118" s="127" t="s">
        <v>34</v>
      </c>
      <c r="C118" s="127" t="s">
        <v>177</v>
      </c>
      <c r="D118" s="127"/>
      <c r="E118" s="128" t="s">
        <v>383</v>
      </c>
      <c r="F118" s="129" t="s">
        <v>381</v>
      </c>
      <c r="G118" s="7">
        <f t="shared" si="70"/>
        <v>0</v>
      </c>
      <c r="H118" s="7">
        <f t="shared" si="71"/>
        <v>0</v>
      </c>
      <c r="I118" s="81"/>
      <c r="J118" s="8"/>
      <c r="K118" s="81"/>
      <c r="L118" s="8"/>
      <c r="M118" s="81"/>
      <c r="N118" s="8"/>
      <c r="O118" s="81"/>
      <c r="P118" s="8"/>
      <c r="Q118" s="81"/>
      <c r="R118" s="8"/>
      <c r="S118" s="81"/>
      <c r="T118" s="8"/>
      <c r="U118" s="74">
        <f t="shared" si="112"/>
        <v>0</v>
      </c>
      <c r="V118" s="74">
        <f t="shared" si="113"/>
        <v>0</v>
      </c>
      <c r="W118" s="74">
        <f t="shared" si="114"/>
        <v>0</v>
      </c>
      <c r="X118" s="74">
        <f t="shared" si="115"/>
        <v>0</v>
      </c>
      <c r="Y118" s="74">
        <f t="shared" si="116"/>
        <v>0</v>
      </c>
      <c r="Z118" s="74">
        <f t="shared" si="117"/>
        <v>0</v>
      </c>
      <c r="AA118" s="74"/>
      <c r="AB118" s="71">
        <f t="shared" si="118"/>
        <v>1</v>
      </c>
      <c r="AC118" s="71">
        <f t="shared" si="118"/>
        <v>2</v>
      </c>
      <c r="AD118" s="71">
        <f t="shared" si="118"/>
        <v>3</v>
      </c>
      <c r="AE118" s="71">
        <f t="shared" si="118"/>
        <v>4</v>
      </c>
      <c r="AF118" s="71">
        <f t="shared" si="118"/>
        <v>5</v>
      </c>
    </row>
    <row r="119" spans="1:32">
      <c r="A119" s="127" t="s">
        <v>384</v>
      </c>
      <c r="B119" s="127" t="s">
        <v>34</v>
      </c>
      <c r="C119" s="127" t="s">
        <v>95</v>
      </c>
      <c r="D119" s="127"/>
      <c r="E119" s="128" t="s">
        <v>385</v>
      </c>
      <c r="F119" s="129" t="s">
        <v>381</v>
      </c>
      <c r="G119" s="7"/>
      <c r="H119" s="7"/>
      <c r="I119" s="81"/>
      <c r="J119" s="8"/>
      <c r="K119" s="81"/>
      <c r="L119" s="8"/>
      <c r="M119" s="81"/>
      <c r="N119" s="57"/>
      <c r="O119" s="81"/>
      <c r="P119" s="8"/>
      <c r="Q119" s="81"/>
      <c r="R119" s="8"/>
      <c r="S119" s="81"/>
      <c r="T119" s="8"/>
      <c r="U119" s="74"/>
      <c r="V119" s="74"/>
      <c r="W119" s="74"/>
      <c r="X119" s="74"/>
      <c r="Y119" s="74"/>
      <c r="Z119" s="74"/>
      <c r="AA119" s="74"/>
    </row>
    <row r="120" spans="1:32">
      <c r="A120" s="127" t="s">
        <v>386</v>
      </c>
      <c r="B120" s="127" t="s">
        <v>34</v>
      </c>
      <c r="C120" s="127" t="s">
        <v>95</v>
      </c>
      <c r="D120" s="127"/>
      <c r="E120" s="128" t="s">
        <v>387</v>
      </c>
      <c r="F120" s="129" t="s">
        <v>381</v>
      </c>
      <c r="G120" s="7"/>
      <c r="H120" s="7"/>
      <c r="I120" s="81"/>
      <c r="J120" s="8"/>
      <c r="K120" s="81"/>
      <c r="L120" s="8"/>
      <c r="M120" s="81"/>
      <c r="N120" s="57"/>
      <c r="O120" s="81"/>
      <c r="P120" s="8"/>
      <c r="Q120" s="81"/>
      <c r="R120" s="8"/>
      <c r="S120" s="81"/>
      <c r="T120" s="8"/>
      <c r="U120" s="74"/>
      <c r="V120" s="74"/>
      <c r="W120" s="74"/>
      <c r="X120" s="74"/>
      <c r="Y120" s="74"/>
      <c r="Z120" s="74"/>
      <c r="AA120" s="74"/>
    </row>
    <row r="121" spans="1:32">
      <c r="A121" s="127" t="s">
        <v>388</v>
      </c>
      <c r="B121" s="127" t="s">
        <v>34</v>
      </c>
      <c r="C121" s="127" t="s">
        <v>95</v>
      </c>
      <c r="D121" s="127"/>
      <c r="E121" s="128" t="s">
        <v>389</v>
      </c>
      <c r="F121" s="129" t="s">
        <v>381</v>
      </c>
      <c r="G121" s="7"/>
      <c r="H121" s="7"/>
      <c r="I121" s="81"/>
      <c r="J121" s="8"/>
      <c r="K121" s="81"/>
      <c r="L121" s="8"/>
      <c r="M121" s="81"/>
      <c r="N121" s="57"/>
      <c r="O121" s="81"/>
      <c r="P121" s="8"/>
      <c r="Q121" s="81"/>
      <c r="R121" s="8"/>
      <c r="S121" s="81"/>
      <c r="T121" s="8"/>
      <c r="U121" s="74"/>
      <c r="V121" s="74"/>
      <c r="W121" s="74"/>
      <c r="X121" s="74"/>
      <c r="Y121" s="74"/>
      <c r="Z121" s="74"/>
      <c r="AA121" s="74"/>
    </row>
    <row r="122" spans="1:32">
      <c r="A122" s="127" t="s">
        <v>390</v>
      </c>
      <c r="B122" s="127" t="s">
        <v>34</v>
      </c>
      <c r="C122" s="127" t="s">
        <v>95</v>
      </c>
      <c r="D122" s="127"/>
      <c r="E122" s="128" t="s">
        <v>391</v>
      </c>
      <c r="F122" s="129" t="s">
        <v>381</v>
      </c>
      <c r="G122" s="7"/>
      <c r="H122" s="7"/>
      <c r="I122" s="81"/>
      <c r="J122" s="8"/>
      <c r="K122" s="81"/>
      <c r="L122" s="8"/>
      <c r="M122" s="81"/>
      <c r="N122" s="57"/>
      <c r="O122" s="81"/>
      <c r="P122" s="8"/>
      <c r="Q122" s="81"/>
      <c r="R122" s="8"/>
      <c r="S122" s="81"/>
      <c r="T122" s="8"/>
      <c r="U122" s="74"/>
      <c r="V122" s="74"/>
      <c r="W122" s="74"/>
      <c r="X122" s="74"/>
      <c r="Y122" s="74"/>
      <c r="Z122" s="74"/>
      <c r="AA122" s="74"/>
    </row>
    <row r="123" spans="1:32">
      <c r="A123" s="127" t="s">
        <v>392</v>
      </c>
      <c r="B123" s="127" t="s">
        <v>34</v>
      </c>
      <c r="C123" s="127" t="s">
        <v>95</v>
      </c>
      <c r="D123" s="127"/>
      <c r="E123" s="128" t="s">
        <v>393</v>
      </c>
      <c r="F123" s="129" t="s">
        <v>381</v>
      </c>
      <c r="G123" s="7"/>
      <c r="H123" s="7"/>
      <c r="I123" s="81"/>
      <c r="J123" s="8"/>
      <c r="K123" s="81"/>
      <c r="L123" s="8"/>
      <c r="M123" s="81"/>
      <c r="N123" s="57"/>
      <c r="O123" s="81"/>
      <c r="P123" s="8"/>
      <c r="Q123" s="81"/>
      <c r="R123" s="8"/>
      <c r="S123" s="81"/>
      <c r="T123" s="8"/>
      <c r="U123" s="74"/>
      <c r="V123" s="74"/>
      <c r="W123" s="74"/>
      <c r="X123" s="74"/>
      <c r="Y123" s="74"/>
      <c r="Z123" s="74"/>
      <c r="AA123" s="74"/>
    </row>
    <row r="124" spans="1:32">
      <c r="A124" s="127" t="s">
        <v>394</v>
      </c>
      <c r="B124" s="127" t="s">
        <v>34</v>
      </c>
      <c r="C124" s="127" t="s">
        <v>95</v>
      </c>
      <c r="D124" s="127"/>
      <c r="E124" s="128" t="s">
        <v>395</v>
      </c>
      <c r="F124" s="129" t="s">
        <v>381</v>
      </c>
      <c r="G124" s="7"/>
      <c r="H124" s="7"/>
      <c r="I124" s="81"/>
      <c r="J124" s="8"/>
      <c r="K124" s="81"/>
      <c r="L124" s="8"/>
      <c r="M124" s="81"/>
      <c r="N124" s="57"/>
      <c r="O124" s="81"/>
      <c r="P124" s="8"/>
      <c r="Q124" s="81"/>
      <c r="R124" s="8"/>
      <c r="S124" s="81"/>
      <c r="T124" s="8"/>
      <c r="U124" s="74"/>
      <c r="V124" s="74"/>
      <c r="W124" s="74"/>
      <c r="X124" s="74"/>
      <c r="Y124" s="74"/>
      <c r="Z124" s="74"/>
      <c r="AA124" s="74"/>
    </row>
    <row r="125" spans="1:32">
      <c r="A125" s="127" t="s">
        <v>396</v>
      </c>
      <c r="B125" s="127" t="s">
        <v>34</v>
      </c>
      <c r="C125" s="127" t="s">
        <v>95</v>
      </c>
      <c r="D125" s="127"/>
      <c r="E125" s="128" t="s">
        <v>397</v>
      </c>
      <c r="F125" s="129" t="s">
        <v>381</v>
      </c>
      <c r="G125" s="7"/>
      <c r="H125" s="7"/>
      <c r="I125" s="81"/>
      <c r="J125" s="8"/>
      <c r="K125" s="81"/>
      <c r="L125" s="8"/>
      <c r="M125" s="81"/>
      <c r="N125" s="57"/>
      <c r="O125" s="81"/>
      <c r="P125" s="8"/>
      <c r="Q125" s="81"/>
      <c r="R125" s="8"/>
      <c r="S125" s="81"/>
      <c r="T125" s="8"/>
      <c r="U125" s="74">
        <f t="shared" ref="U125:U157" si="119">I125</f>
        <v>0</v>
      </c>
      <c r="V125" s="74">
        <f t="shared" ref="V125:V147" si="120">K125</f>
        <v>0</v>
      </c>
      <c r="W125" s="74">
        <f t="shared" ref="W125:W147" si="121">M125</f>
        <v>0</v>
      </c>
      <c r="X125" s="74">
        <f t="shared" ref="X125:X157" si="122">O125</f>
        <v>0</v>
      </c>
      <c r="Y125" s="74">
        <f t="shared" ref="Y125:Y157" si="123">Q125</f>
        <v>0</v>
      </c>
      <c r="Z125" s="74">
        <f t="shared" ref="Z125:Z157" si="124">S125</f>
        <v>0</v>
      </c>
      <c r="AA125" s="74"/>
      <c r="AB125" s="71">
        <f t="shared" ref="AB125:AF142" si="125">IF(COUNTIF($U125:$Z125,AB$1)=MAX(COUNTIF($U125:$Z125,$AB$1),COUNTIF($U125:$Z125,$AC$1),COUNTIF($U125:$Z125,$AD$1),COUNTIF($U125:$Z125,$AE$1),COUNTIF($U125:$Z125,$AF$1)),AB$1,0)</f>
        <v>1</v>
      </c>
      <c r="AC125" s="71">
        <f t="shared" si="125"/>
        <v>2</v>
      </c>
      <c r="AD125" s="71">
        <f t="shared" si="125"/>
        <v>3</v>
      </c>
      <c r="AE125" s="71">
        <f t="shared" si="125"/>
        <v>4</v>
      </c>
      <c r="AF125" s="71">
        <f t="shared" si="125"/>
        <v>5</v>
      </c>
    </row>
    <row r="126" spans="1:32">
      <c r="A126" s="127" t="s">
        <v>398</v>
      </c>
      <c r="B126" s="127" t="s">
        <v>34</v>
      </c>
      <c r="C126" s="127" t="s">
        <v>95</v>
      </c>
      <c r="D126" s="127"/>
      <c r="E126" s="128" t="s">
        <v>399</v>
      </c>
      <c r="F126" s="129" t="s">
        <v>381</v>
      </c>
      <c r="G126" s="7"/>
      <c r="H126" s="7"/>
      <c r="I126" s="81"/>
      <c r="J126" s="8"/>
      <c r="K126" s="81"/>
      <c r="L126" s="8"/>
      <c r="M126" s="81"/>
      <c r="N126" s="57"/>
      <c r="O126" s="81"/>
      <c r="P126" s="8"/>
      <c r="Q126" s="81"/>
      <c r="R126" s="8"/>
      <c r="S126" s="81"/>
      <c r="T126" s="8"/>
      <c r="U126" s="74">
        <f t="shared" si="119"/>
        <v>0</v>
      </c>
      <c r="V126" s="74">
        <f t="shared" si="120"/>
        <v>0</v>
      </c>
      <c r="W126" s="74">
        <f t="shared" si="121"/>
        <v>0</v>
      </c>
      <c r="X126" s="74">
        <f t="shared" si="122"/>
        <v>0</v>
      </c>
      <c r="Y126" s="74">
        <f t="shared" si="123"/>
        <v>0</v>
      </c>
      <c r="Z126" s="74">
        <f t="shared" si="124"/>
        <v>0</v>
      </c>
      <c r="AA126" s="74"/>
      <c r="AB126" s="71">
        <f t="shared" si="125"/>
        <v>1</v>
      </c>
      <c r="AC126" s="71">
        <f t="shared" si="125"/>
        <v>2</v>
      </c>
      <c r="AD126" s="71">
        <f t="shared" si="125"/>
        <v>3</v>
      </c>
      <c r="AE126" s="71">
        <f t="shared" si="125"/>
        <v>4</v>
      </c>
      <c r="AF126" s="71">
        <f t="shared" si="125"/>
        <v>5</v>
      </c>
    </row>
    <row r="127" spans="1:32">
      <c r="A127" s="127" t="s">
        <v>400</v>
      </c>
      <c r="B127" s="127" t="s">
        <v>34</v>
      </c>
      <c r="C127" s="127" t="s">
        <v>93</v>
      </c>
      <c r="D127" s="127"/>
      <c r="E127" s="128" t="s">
        <v>401</v>
      </c>
      <c r="F127" s="129" t="s">
        <v>381</v>
      </c>
      <c r="G127" s="7">
        <f>IF(B127="A",H127,IF(C127&gt;2,H127,H127*1.3))</f>
        <v>0</v>
      </c>
      <c r="H127" s="7">
        <f>J127+L127+N127+P127+R127+T127</f>
        <v>0</v>
      </c>
      <c r="I127" s="81"/>
      <c r="J127" s="8"/>
      <c r="K127" s="81"/>
      <c r="L127" s="8"/>
      <c r="M127" s="81"/>
      <c r="N127" s="8"/>
      <c r="O127" s="81"/>
      <c r="P127" s="8"/>
      <c r="Q127" s="81"/>
      <c r="R127" s="8"/>
      <c r="S127" s="81"/>
      <c r="T127" s="8"/>
      <c r="U127" s="74">
        <f t="shared" si="119"/>
        <v>0</v>
      </c>
      <c r="V127" s="74">
        <f t="shared" si="120"/>
        <v>0</v>
      </c>
      <c r="W127" s="74">
        <f t="shared" si="121"/>
        <v>0</v>
      </c>
      <c r="X127" s="74">
        <f t="shared" si="122"/>
        <v>0</v>
      </c>
      <c r="Y127" s="74">
        <f t="shared" si="123"/>
        <v>0</v>
      </c>
      <c r="Z127" s="74">
        <f t="shared" si="124"/>
        <v>0</v>
      </c>
      <c r="AA127" s="74"/>
      <c r="AB127" s="71">
        <f t="shared" si="125"/>
        <v>1</v>
      </c>
      <c r="AC127" s="71">
        <f t="shared" si="125"/>
        <v>2</v>
      </c>
      <c r="AD127" s="71">
        <f t="shared" si="125"/>
        <v>3</v>
      </c>
      <c r="AE127" s="71">
        <f t="shared" si="125"/>
        <v>4</v>
      </c>
      <c r="AF127" s="71">
        <f t="shared" si="125"/>
        <v>5</v>
      </c>
    </row>
    <row r="128" spans="1:32">
      <c r="A128" s="127" t="s">
        <v>402</v>
      </c>
      <c r="B128" s="127" t="s">
        <v>34</v>
      </c>
      <c r="C128" s="127" t="s">
        <v>93</v>
      </c>
      <c r="D128" s="127"/>
      <c r="E128" s="128" t="s">
        <v>403</v>
      </c>
      <c r="F128" s="129" t="s">
        <v>381</v>
      </c>
      <c r="G128" s="7">
        <f>IF(B128="A",H128,IF(C128&gt;2,H128,H128*1.3))</f>
        <v>0</v>
      </c>
      <c r="H128" s="7">
        <f>J128+L128+N128+P128+R128+T128</f>
        <v>0</v>
      </c>
      <c r="I128" s="81"/>
      <c r="J128" s="8"/>
      <c r="K128" s="81"/>
      <c r="L128" s="8"/>
      <c r="M128" s="81"/>
      <c r="N128" s="8"/>
      <c r="O128" s="81"/>
      <c r="P128" s="8"/>
      <c r="Q128" s="81"/>
      <c r="R128" s="8"/>
      <c r="S128" s="81"/>
      <c r="T128" s="8"/>
      <c r="U128" s="74">
        <f t="shared" si="119"/>
        <v>0</v>
      </c>
      <c r="V128" s="74">
        <f t="shared" si="120"/>
        <v>0</v>
      </c>
      <c r="W128" s="74">
        <f t="shared" si="121"/>
        <v>0</v>
      </c>
      <c r="X128" s="74">
        <f t="shared" si="122"/>
        <v>0</v>
      </c>
      <c r="Y128" s="74">
        <f t="shared" si="123"/>
        <v>0</v>
      </c>
      <c r="Z128" s="74">
        <f t="shared" si="124"/>
        <v>0</v>
      </c>
      <c r="AA128" s="74"/>
      <c r="AB128" s="71">
        <f t="shared" si="125"/>
        <v>1</v>
      </c>
      <c r="AC128" s="71">
        <f t="shared" si="125"/>
        <v>2</v>
      </c>
      <c r="AD128" s="71">
        <f t="shared" si="125"/>
        <v>3</v>
      </c>
      <c r="AE128" s="71">
        <f t="shared" si="125"/>
        <v>4</v>
      </c>
      <c r="AF128" s="71">
        <f t="shared" si="125"/>
        <v>5</v>
      </c>
    </row>
    <row r="129" spans="1:32">
      <c r="A129" s="127" t="s">
        <v>404</v>
      </c>
      <c r="B129" s="127" t="s">
        <v>34</v>
      </c>
      <c r="C129" s="127" t="s">
        <v>93</v>
      </c>
      <c r="D129" s="127"/>
      <c r="E129" s="128" t="s">
        <v>405</v>
      </c>
      <c r="F129" s="129" t="s">
        <v>381</v>
      </c>
      <c r="G129" s="7">
        <f>IF(B129="A",H129,IF(C129&gt;2,H129,H129*1.3))</f>
        <v>0</v>
      </c>
      <c r="H129" s="7">
        <f>J129+L129+N129+P129+R129+T129</f>
        <v>0</v>
      </c>
      <c r="I129" s="81"/>
      <c r="J129" s="8"/>
      <c r="K129" s="81"/>
      <c r="L129" s="8"/>
      <c r="M129" s="81"/>
      <c r="N129" s="8"/>
      <c r="O129" s="81"/>
      <c r="P129" s="8"/>
      <c r="Q129" s="81"/>
      <c r="R129" s="8"/>
      <c r="S129" s="81"/>
      <c r="T129" s="8"/>
      <c r="U129" s="74">
        <f t="shared" si="119"/>
        <v>0</v>
      </c>
      <c r="V129" s="74">
        <f t="shared" si="120"/>
        <v>0</v>
      </c>
      <c r="W129" s="74">
        <f t="shared" si="121"/>
        <v>0</v>
      </c>
      <c r="X129" s="74">
        <f t="shared" si="122"/>
        <v>0</v>
      </c>
      <c r="Y129" s="74">
        <f t="shared" si="123"/>
        <v>0</v>
      </c>
      <c r="Z129" s="74">
        <f t="shared" si="124"/>
        <v>0</v>
      </c>
      <c r="AA129" s="74"/>
      <c r="AB129" s="71">
        <f t="shared" si="125"/>
        <v>1</v>
      </c>
      <c r="AC129" s="71">
        <f t="shared" si="125"/>
        <v>2</v>
      </c>
      <c r="AD129" s="71">
        <f t="shared" si="125"/>
        <v>3</v>
      </c>
      <c r="AE129" s="71">
        <f t="shared" si="125"/>
        <v>4</v>
      </c>
      <c r="AF129" s="71">
        <f t="shared" si="125"/>
        <v>5</v>
      </c>
    </row>
    <row r="130" spans="1:32">
      <c r="A130" s="127" t="s">
        <v>406</v>
      </c>
      <c r="B130" s="127" t="s">
        <v>34</v>
      </c>
      <c r="C130" s="127" t="s">
        <v>95</v>
      </c>
      <c r="D130" s="127"/>
      <c r="E130" s="128" t="s">
        <v>407</v>
      </c>
      <c r="F130" s="129" t="s">
        <v>408</v>
      </c>
      <c r="G130" s="7"/>
      <c r="H130" s="7"/>
      <c r="I130" s="81"/>
      <c r="J130" s="8"/>
      <c r="K130" s="81"/>
      <c r="L130" s="8"/>
      <c r="M130" s="81"/>
      <c r="N130" s="57"/>
      <c r="O130" s="81"/>
      <c r="P130" s="8"/>
      <c r="Q130" s="81"/>
      <c r="R130" s="8"/>
      <c r="S130" s="81"/>
      <c r="T130" s="8"/>
      <c r="U130" s="74">
        <f t="shared" si="119"/>
        <v>0</v>
      </c>
      <c r="V130" s="74">
        <f t="shared" si="120"/>
        <v>0</v>
      </c>
      <c r="W130" s="74">
        <f t="shared" si="121"/>
        <v>0</v>
      </c>
      <c r="X130" s="74">
        <f t="shared" si="122"/>
        <v>0</v>
      </c>
      <c r="Y130" s="74">
        <f t="shared" si="123"/>
        <v>0</v>
      </c>
      <c r="Z130" s="74">
        <f t="shared" si="124"/>
        <v>0</v>
      </c>
      <c r="AA130" s="74"/>
      <c r="AB130" s="71">
        <f t="shared" si="125"/>
        <v>1</v>
      </c>
      <c r="AC130" s="71">
        <f t="shared" si="125"/>
        <v>2</v>
      </c>
      <c r="AD130" s="71">
        <f t="shared" si="125"/>
        <v>3</v>
      </c>
      <c r="AE130" s="71">
        <f t="shared" si="125"/>
        <v>4</v>
      </c>
      <c r="AF130" s="71">
        <f t="shared" si="125"/>
        <v>5</v>
      </c>
    </row>
    <row r="131" spans="1:32">
      <c r="A131" s="127" t="s">
        <v>409</v>
      </c>
      <c r="B131" s="127" t="s">
        <v>34</v>
      </c>
      <c r="C131" s="127" t="s">
        <v>95</v>
      </c>
      <c r="D131" s="127"/>
      <c r="E131" s="128" t="s">
        <v>410</v>
      </c>
      <c r="F131" s="129" t="s">
        <v>408</v>
      </c>
      <c r="G131" s="7"/>
      <c r="H131" s="7"/>
      <c r="I131" s="81"/>
      <c r="J131" s="8"/>
      <c r="K131" s="81"/>
      <c r="L131" s="8"/>
      <c r="M131" s="81"/>
      <c r="N131" s="57"/>
      <c r="O131" s="81"/>
      <c r="P131" s="8"/>
      <c r="Q131" s="81"/>
      <c r="R131" s="8"/>
      <c r="S131" s="81"/>
      <c r="T131" s="8"/>
      <c r="U131" s="74">
        <f t="shared" si="119"/>
        <v>0</v>
      </c>
      <c r="V131" s="74">
        <f t="shared" si="120"/>
        <v>0</v>
      </c>
      <c r="W131" s="74">
        <f t="shared" si="121"/>
        <v>0</v>
      </c>
      <c r="X131" s="74">
        <f t="shared" si="122"/>
        <v>0</v>
      </c>
      <c r="Y131" s="74">
        <f t="shared" si="123"/>
        <v>0</v>
      </c>
      <c r="Z131" s="74">
        <f t="shared" si="124"/>
        <v>0</v>
      </c>
      <c r="AA131" s="74"/>
      <c r="AB131" s="71">
        <f t="shared" si="125"/>
        <v>1</v>
      </c>
      <c r="AC131" s="71">
        <f t="shared" si="125"/>
        <v>2</v>
      </c>
      <c r="AD131" s="71">
        <f t="shared" si="125"/>
        <v>3</v>
      </c>
      <c r="AE131" s="71">
        <f t="shared" si="125"/>
        <v>4</v>
      </c>
      <c r="AF131" s="71">
        <f t="shared" si="125"/>
        <v>5</v>
      </c>
    </row>
    <row r="132" spans="1:32">
      <c r="A132" s="127" t="s">
        <v>354</v>
      </c>
      <c r="B132" s="127" t="s">
        <v>34</v>
      </c>
      <c r="C132" s="127" t="s">
        <v>34</v>
      </c>
      <c r="D132" s="127" t="s">
        <v>447</v>
      </c>
      <c r="E132" s="128" t="s">
        <v>355</v>
      </c>
      <c r="F132" s="129" t="s">
        <v>319</v>
      </c>
      <c r="G132" s="103">
        <f t="shared" ref="G132:G148" si="126">IF(B132="A",H132,IF(C132&gt;2,H132,H132*1.3))</f>
        <v>69.599999999999994</v>
      </c>
      <c r="H132" s="103">
        <f t="shared" ref="H132:H148" si="127">J132+L132+N132+P132+R132+T132</f>
        <v>69.599999999999994</v>
      </c>
      <c r="I132" s="81">
        <v>4</v>
      </c>
      <c r="J132" s="8">
        <v>11.8</v>
      </c>
      <c r="K132" s="81">
        <v>3</v>
      </c>
      <c r="L132" s="8">
        <v>11.1</v>
      </c>
      <c r="M132" s="81">
        <v>3</v>
      </c>
      <c r="N132" s="8">
        <v>12.35</v>
      </c>
      <c r="O132" s="81">
        <v>4</v>
      </c>
      <c r="P132" s="8">
        <v>12.4</v>
      </c>
      <c r="Q132" s="81">
        <v>2</v>
      </c>
      <c r="R132" s="8">
        <v>10.65</v>
      </c>
      <c r="S132" s="81">
        <v>3</v>
      </c>
      <c r="T132" s="8">
        <v>11.3</v>
      </c>
      <c r="U132" s="74">
        <f t="shared" si="119"/>
        <v>4</v>
      </c>
      <c r="V132" s="74">
        <f t="shared" si="120"/>
        <v>3</v>
      </c>
      <c r="W132" s="74">
        <f t="shared" si="121"/>
        <v>3</v>
      </c>
      <c r="X132" s="74">
        <f t="shared" si="122"/>
        <v>4</v>
      </c>
      <c r="Y132" s="74">
        <f t="shared" si="123"/>
        <v>2</v>
      </c>
      <c r="Z132" s="74">
        <f t="shared" si="124"/>
        <v>3</v>
      </c>
      <c r="AA132" s="74"/>
      <c r="AB132" s="71">
        <f t="shared" si="125"/>
        <v>0</v>
      </c>
      <c r="AC132" s="71">
        <f t="shared" si="125"/>
        <v>0</v>
      </c>
      <c r="AD132" s="71">
        <f t="shared" si="125"/>
        <v>3</v>
      </c>
      <c r="AE132" s="71">
        <f t="shared" si="125"/>
        <v>0</v>
      </c>
      <c r="AF132" s="71">
        <f t="shared" si="125"/>
        <v>0</v>
      </c>
    </row>
    <row r="133" spans="1:32">
      <c r="A133" s="127" t="s">
        <v>350</v>
      </c>
      <c r="B133" s="127" t="s">
        <v>34</v>
      </c>
      <c r="C133" s="127" t="s">
        <v>93</v>
      </c>
      <c r="D133" s="127" t="s">
        <v>447</v>
      </c>
      <c r="E133" s="128" t="s">
        <v>131</v>
      </c>
      <c r="F133" s="129" t="s">
        <v>319</v>
      </c>
      <c r="G133" s="7">
        <f t="shared" si="126"/>
        <v>66.45</v>
      </c>
      <c r="H133" s="7">
        <f t="shared" si="127"/>
        <v>66.45</v>
      </c>
      <c r="I133" s="81">
        <v>3</v>
      </c>
      <c r="J133" s="8">
        <v>12.1</v>
      </c>
      <c r="K133" s="81">
        <v>3</v>
      </c>
      <c r="L133" s="8">
        <v>11.65</v>
      </c>
      <c r="M133" s="81">
        <v>3</v>
      </c>
      <c r="N133" s="8">
        <v>12.25</v>
      </c>
      <c r="O133" s="81">
        <v>4</v>
      </c>
      <c r="P133" s="8">
        <v>12.7</v>
      </c>
      <c r="Q133" s="81">
        <v>4</v>
      </c>
      <c r="R133" s="8">
        <v>6.25</v>
      </c>
      <c r="S133" s="81">
        <v>3</v>
      </c>
      <c r="T133" s="8">
        <v>11.5</v>
      </c>
      <c r="U133" s="74">
        <f t="shared" si="119"/>
        <v>3</v>
      </c>
      <c r="V133" s="74">
        <f t="shared" si="120"/>
        <v>3</v>
      </c>
      <c r="W133" s="74">
        <f t="shared" si="121"/>
        <v>3</v>
      </c>
      <c r="X133" s="74">
        <f t="shared" si="122"/>
        <v>4</v>
      </c>
      <c r="Y133" s="74">
        <f t="shared" si="123"/>
        <v>4</v>
      </c>
      <c r="Z133" s="74">
        <f t="shared" si="124"/>
        <v>3</v>
      </c>
      <c r="AA133" s="74"/>
      <c r="AB133" s="71">
        <f t="shared" si="125"/>
        <v>0</v>
      </c>
      <c r="AC133" s="71">
        <f t="shared" si="125"/>
        <v>0</v>
      </c>
      <c r="AD133" s="71">
        <f t="shared" si="125"/>
        <v>3</v>
      </c>
      <c r="AE133" s="71">
        <f t="shared" si="125"/>
        <v>0</v>
      </c>
      <c r="AF133" s="71">
        <f t="shared" si="125"/>
        <v>0</v>
      </c>
    </row>
    <row r="134" spans="1:32">
      <c r="A134" s="136" t="s">
        <v>342</v>
      </c>
      <c r="B134" s="136" t="s">
        <v>34</v>
      </c>
      <c r="C134" s="136">
        <v>2</v>
      </c>
      <c r="D134" s="136" t="s">
        <v>445</v>
      </c>
      <c r="E134" s="137" t="s">
        <v>343</v>
      </c>
      <c r="F134" s="129" t="s">
        <v>319</v>
      </c>
      <c r="G134" s="103">
        <f t="shared" si="126"/>
        <v>58.954999999999991</v>
      </c>
      <c r="H134" s="103">
        <f t="shared" si="127"/>
        <v>45.349999999999994</v>
      </c>
      <c r="I134" s="81">
        <v>2</v>
      </c>
      <c r="J134" s="8">
        <v>11.7</v>
      </c>
      <c r="K134" s="81"/>
      <c r="L134" s="8"/>
      <c r="M134" s="81"/>
      <c r="N134" s="8"/>
      <c r="O134" s="81">
        <v>2</v>
      </c>
      <c r="P134" s="8">
        <v>10.8</v>
      </c>
      <c r="Q134" s="81">
        <v>2</v>
      </c>
      <c r="R134" s="57">
        <v>11.8</v>
      </c>
      <c r="S134" s="81">
        <v>2</v>
      </c>
      <c r="T134" s="8">
        <v>11.05</v>
      </c>
      <c r="U134" s="74">
        <f t="shared" si="119"/>
        <v>2</v>
      </c>
      <c r="V134" s="74">
        <f t="shared" si="120"/>
        <v>0</v>
      </c>
      <c r="W134" s="74">
        <f t="shared" si="121"/>
        <v>0</v>
      </c>
      <c r="X134" s="74">
        <f t="shared" si="122"/>
        <v>2</v>
      </c>
      <c r="Y134" s="74">
        <f t="shared" si="123"/>
        <v>2</v>
      </c>
      <c r="Z134" s="74">
        <f t="shared" si="124"/>
        <v>2</v>
      </c>
      <c r="AA134" s="74"/>
      <c r="AB134" s="71">
        <f t="shared" si="125"/>
        <v>0</v>
      </c>
      <c r="AC134" s="71">
        <f t="shared" si="125"/>
        <v>2</v>
      </c>
      <c r="AD134" s="71">
        <f t="shared" si="125"/>
        <v>0</v>
      </c>
      <c r="AE134" s="71">
        <f t="shared" si="125"/>
        <v>0</v>
      </c>
      <c r="AF134" s="71">
        <f t="shared" si="125"/>
        <v>0</v>
      </c>
    </row>
    <row r="135" spans="1:32">
      <c r="A135" s="136" t="s">
        <v>465</v>
      </c>
      <c r="B135" s="136" t="s">
        <v>34</v>
      </c>
      <c r="C135" s="136">
        <v>2</v>
      </c>
      <c r="D135" s="136" t="s">
        <v>445</v>
      </c>
      <c r="E135" s="137" t="s">
        <v>466</v>
      </c>
      <c r="F135" s="129" t="s">
        <v>319</v>
      </c>
      <c r="G135" s="103">
        <f t="shared" si="126"/>
        <v>58.629999999999995</v>
      </c>
      <c r="H135" s="103">
        <f t="shared" si="127"/>
        <v>45.099999999999994</v>
      </c>
      <c r="I135" s="81">
        <v>2</v>
      </c>
      <c r="J135" s="8">
        <v>10.7</v>
      </c>
      <c r="K135" s="81"/>
      <c r="L135" s="8"/>
      <c r="M135" s="81"/>
      <c r="N135" s="8"/>
      <c r="O135" s="81">
        <v>2</v>
      </c>
      <c r="P135" s="8">
        <v>11.05</v>
      </c>
      <c r="Q135" s="81">
        <v>2</v>
      </c>
      <c r="R135" s="8">
        <v>11.9</v>
      </c>
      <c r="S135" s="81">
        <v>2</v>
      </c>
      <c r="T135" s="8">
        <v>11.45</v>
      </c>
      <c r="U135" s="74">
        <f t="shared" si="119"/>
        <v>2</v>
      </c>
      <c r="V135" s="74">
        <f t="shared" si="120"/>
        <v>0</v>
      </c>
      <c r="W135" s="74">
        <f t="shared" si="121"/>
        <v>0</v>
      </c>
      <c r="X135" s="74">
        <f t="shared" si="122"/>
        <v>2</v>
      </c>
      <c r="Y135" s="74">
        <f t="shared" si="123"/>
        <v>2</v>
      </c>
      <c r="Z135" s="74">
        <f t="shared" si="124"/>
        <v>2</v>
      </c>
      <c r="AA135" s="74"/>
      <c r="AB135" s="71">
        <f t="shared" si="125"/>
        <v>0</v>
      </c>
      <c r="AC135" s="71">
        <f t="shared" si="125"/>
        <v>2</v>
      </c>
      <c r="AD135" s="71">
        <f t="shared" si="125"/>
        <v>0</v>
      </c>
      <c r="AE135" s="71">
        <f t="shared" si="125"/>
        <v>0</v>
      </c>
      <c r="AF135" s="71">
        <f t="shared" si="125"/>
        <v>0</v>
      </c>
    </row>
    <row r="136" spans="1:32">
      <c r="A136" s="136" t="s">
        <v>467</v>
      </c>
      <c r="B136" s="136" t="s">
        <v>34</v>
      </c>
      <c r="C136" s="136">
        <v>2</v>
      </c>
      <c r="D136" s="136" t="s">
        <v>445</v>
      </c>
      <c r="E136" s="137" t="s">
        <v>468</v>
      </c>
      <c r="F136" s="129" t="s">
        <v>319</v>
      </c>
      <c r="G136" s="103">
        <f t="shared" si="126"/>
        <v>58.175000000000004</v>
      </c>
      <c r="H136" s="103">
        <f t="shared" si="127"/>
        <v>44.75</v>
      </c>
      <c r="I136" s="81">
        <v>2</v>
      </c>
      <c r="J136" s="8">
        <v>11.2</v>
      </c>
      <c r="K136" s="81"/>
      <c r="L136" s="8"/>
      <c r="M136" s="81"/>
      <c r="N136" s="8"/>
      <c r="O136" s="81">
        <v>2</v>
      </c>
      <c r="P136" s="8">
        <v>10.85</v>
      </c>
      <c r="Q136" s="81">
        <v>2</v>
      </c>
      <c r="R136" s="8">
        <v>11.5</v>
      </c>
      <c r="S136" s="81">
        <v>2</v>
      </c>
      <c r="T136" s="8">
        <v>11.2</v>
      </c>
      <c r="U136" s="74">
        <f t="shared" si="119"/>
        <v>2</v>
      </c>
      <c r="V136" s="74">
        <f t="shared" si="120"/>
        <v>0</v>
      </c>
      <c r="W136" s="74">
        <f t="shared" si="121"/>
        <v>0</v>
      </c>
      <c r="X136" s="74">
        <f t="shared" si="122"/>
        <v>2</v>
      </c>
      <c r="Y136" s="74">
        <f t="shared" si="123"/>
        <v>2</v>
      </c>
      <c r="Z136" s="74">
        <f t="shared" si="124"/>
        <v>2</v>
      </c>
      <c r="AA136" s="74"/>
      <c r="AB136" s="71">
        <f t="shared" si="125"/>
        <v>0</v>
      </c>
      <c r="AC136" s="71">
        <f t="shared" si="125"/>
        <v>2</v>
      </c>
      <c r="AD136" s="71">
        <f t="shared" si="125"/>
        <v>0</v>
      </c>
      <c r="AE136" s="71">
        <f t="shared" si="125"/>
        <v>0</v>
      </c>
      <c r="AF136" s="71">
        <f t="shared" si="125"/>
        <v>0</v>
      </c>
    </row>
    <row r="137" spans="1:32">
      <c r="A137" s="136" t="s">
        <v>341</v>
      </c>
      <c r="B137" s="136" t="s">
        <v>34</v>
      </c>
      <c r="C137" s="136">
        <v>2</v>
      </c>
      <c r="D137" s="136" t="s">
        <v>445</v>
      </c>
      <c r="E137" s="137" t="s">
        <v>129</v>
      </c>
      <c r="F137" s="129" t="s">
        <v>319</v>
      </c>
      <c r="G137" s="103">
        <f t="shared" si="126"/>
        <v>57.070000000000007</v>
      </c>
      <c r="H137" s="103">
        <f t="shared" si="127"/>
        <v>43.900000000000006</v>
      </c>
      <c r="I137" s="81">
        <v>2</v>
      </c>
      <c r="J137" s="65">
        <v>11</v>
      </c>
      <c r="K137" s="81"/>
      <c r="L137" s="65"/>
      <c r="M137" s="81"/>
      <c r="N137" s="65"/>
      <c r="O137" s="81">
        <v>2</v>
      </c>
      <c r="P137" s="65">
        <v>10.65</v>
      </c>
      <c r="Q137" s="81">
        <v>2</v>
      </c>
      <c r="R137" s="65">
        <v>11.8</v>
      </c>
      <c r="S137" s="81">
        <v>2</v>
      </c>
      <c r="T137" s="65">
        <v>10.45</v>
      </c>
      <c r="U137" s="74">
        <f t="shared" si="119"/>
        <v>2</v>
      </c>
      <c r="V137" s="74">
        <f t="shared" si="120"/>
        <v>0</v>
      </c>
      <c r="W137" s="74">
        <f t="shared" si="121"/>
        <v>0</v>
      </c>
      <c r="X137" s="74">
        <f t="shared" si="122"/>
        <v>2</v>
      </c>
      <c r="Y137" s="74">
        <f t="shared" si="123"/>
        <v>2</v>
      </c>
      <c r="Z137" s="74">
        <f t="shared" si="124"/>
        <v>2</v>
      </c>
      <c r="AA137" s="74"/>
      <c r="AB137" s="71">
        <f t="shared" si="125"/>
        <v>0</v>
      </c>
      <c r="AC137" s="71">
        <f t="shared" si="125"/>
        <v>2</v>
      </c>
      <c r="AD137" s="71">
        <f t="shared" si="125"/>
        <v>0</v>
      </c>
      <c r="AE137" s="71">
        <f t="shared" si="125"/>
        <v>0</v>
      </c>
      <c r="AF137" s="71">
        <f t="shared" si="125"/>
        <v>0</v>
      </c>
    </row>
    <row r="138" spans="1:32">
      <c r="A138" s="136" t="s">
        <v>345</v>
      </c>
      <c r="B138" s="136" t="s">
        <v>34</v>
      </c>
      <c r="C138" s="136">
        <v>2</v>
      </c>
      <c r="D138" s="136" t="s">
        <v>445</v>
      </c>
      <c r="E138" s="137" t="s">
        <v>135</v>
      </c>
      <c r="F138" s="136" t="s">
        <v>319</v>
      </c>
      <c r="G138" s="103">
        <f t="shared" si="126"/>
        <v>56.355000000000011</v>
      </c>
      <c r="H138" s="103">
        <f t="shared" si="127"/>
        <v>43.350000000000009</v>
      </c>
      <c r="I138" s="81">
        <v>2</v>
      </c>
      <c r="J138" s="8">
        <v>10.4</v>
      </c>
      <c r="K138" s="81"/>
      <c r="L138" s="8"/>
      <c r="M138" s="81"/>
      <c r="N138" s="8"/>
      <c r="O138" s="81">
        <v>2</v>
      </c>
      <c r="P138" s="8">
        <v>10.55</v>
      </c>
      <c r="Q138" s="81">
        <v>2</v>
      </c>
      <c r="R138" s="8">
        <v>11.1</v>
      </c>
      <c r="S138" s="81">
        <v>2</v>
      </c>
      <c r="T138" s="8">
        <v>11.3</v>
      </c>
      <c r="U138" s="74">
        <f t="shared" si="119"/>
        <v>2</v>
      </c>
      <c r="V138" s="74">
        <f t="shared" si="120"/>
        <v>0</v>
      </c>
      <c r="W138" s="74">
        <f t="shared" si="121"/>
        <v>0</v>
      </c>
      <c r="X138" s="74">
        <f t="shared" si="122"/>
        <v>2</v>
      </c>
      <c r="Y138" s="74">
        <f t="shared" si="123"/>
        <v>2</v>
      </c>
      <c r="Z138" s="74">
        <f t="shared" si="124"/>
        <v>2</v>
      </c>
      <c r="AA138" s="74"/>
      <c r="AB138" s="71">
        <f t="shared" si="125"/>
        <v>0</v>
      </c>
      <c r="AC138" s="71">
        <f t="shared" si="125"/>
        <v>2</v>
      </c>
      <c r="AD138" s="71">
        <f t="shared" si="125"/>
        <v>0</v>
      </c>
      <c r="AE138" s="71">
        <f t="shared" si="125"/>
        <v>0</v>
      </c>
      <c r="AF138" s="71">
        <f t="shared" si="125"/>
        <v>0</v>
      </c>
    </row>
    <row r="139" spans="1:32">
      <c r="A139" s="127" t="s">
        <v>379</v>
      </c>
      <c r="B139" s="127" t="s">
        <v>34</v>
      </c>
      <c r="C139" s="127" t="s">
        <v>34</v>
      </c>
      <c r="D139" s="127"/>
      <c r="E139" s="128" t="s">
        <v>380</v>
      </c>
      <c r="F139" s="129" t="s">
        <v>109</v>
      </c>
      <c r="G139" s="103">
        <f t="shared" si="126"/>
        <v>0</v>
      </c>
      <c r="H139" s="103">
        <f t="shared" si="127"/>
        <v>0</v>
      </c>
      <c r="I139" s="168"/>
      <c r="J139" s="166"/>
      <c r="K139" s="168"/>
      <c r="L139" s="166"/>
      <c r="M139" s="168"/>
      <c r="N139" s="166"/>
      <c r="O139" s="168"/>
      <c r="P139" s="166"/>
      <c r="Q139" s="168"/>
      <c r="R139" s="166"/>
      <c r="S139" s="168"/>
      <c r="T139" s="166"/>
      <c r="U139" s="74">
        <f t="shared" si="119"/>
        <v>0</v>
      </c>
      <c r="V139" s="74">
        <f t="shared" si="120"/>
        <v>0</v>
      </c>
      <c r="W139" s="74">
        <f t="shared" si="121"/>
        <v>0</v>
      </c>
      <c r="X139" s="74">
        <f t="shared" si="122"/>
        <v>0</v>
      </c>
      <c r="Y139" s="74">
        <f t="shared" si="123"/>
        <v>0</v>
      </c>
      <c r="Z139" s="74">
        <f t="shared" si="124"/>
        <v>0</v>
      </c>
      <c r="AA139" s="74"/>
      <c r="AB139" s="71">
        <f t="shared" si="125"/>
        <v>1</v>
      </c>
      <c r="AC139" s="71">
        <f t="shared" si="125"/>
        <v>2</v>
      </c>
      <c r="AD139" s="71">
        <f t="shared" si="125"/>
        <v>3</v>
      </c>
      <c r="AE139" s="71">
        <f t="shared" si="125"/>
        <v>4</v>
      </c>
      <c r="AF139" s="71">
        <f t="shared" si="125"/>
        <v>5</v>
      </c>
    </row>
    <row r="140" spans="1:32">
      <c r="A140" s="127" t="s">
        <v>469</v>
      </c>
      <c r="B140" s="127" t="s">
        <v>34</v>
      </c>
      <c r="C140" s="127">
        <v>1</v>
      </c>
      <c r="D140" s="127" t="s">
        <v>445</v>
      </c>
      <c r="E140" s="128" t="s">
        <v>470</v>
      </c>
      <c r="F140" s="129" t="s">
        <v>319</v>
      </c>
      <c r="G140" s="7">
        <f t="shared" si="126"/>
        <v>53.300000000000004</v>
      </c>
      <c r="H140" s="7">
        <f t="shared" si="127"/>
        <v>41</v>
      </c>
      <c r="I140" s="81">
        <v>1</v>
      </c>
      <c r="J140" s="8">
        <v>10.1</v>
      </c>
      <c r="K140" s="81"/>
      <c r="L140" s="8"/>
      <c r="M140" s="81"/>
      <c r="N140" s="8"/>
      <c r="O140" s="81">
        <v>1</v>
      </c>
      <c r="P140" s="8">
        <v>10.25</v>
      </c>
      <c r="Q140" s="81">
        <v>1</v>
      </c>
      <c r="R140" s="8">
        <v>10.6</v>
      </c>
      <c r="S140" s="81">
        <v>1</v>
      </c>
      <c r="T140" s="8">
        <v>10.050000000000001</v>
      </c>
      <c r="U140" s="74">
        <f t="shared" si="119"/>
        <v>1</v>
      </c>
      <c r="V140" s="74">
        <f t="shared" si="120"/>
        <v>0</v>
      </c>
      <c r="W140" s="74">
        <f t="shared" si="121"/>
        <v>0</v>
      </c>
      <c r="X140" s="74">
        <f t="shared" si="122"/>
        <v>1</v>
      </c>
      <c r="Y140" s="74">
        <f t="shared" si="123"/>
        <v>1</v>
      </c>
      <c r="Z140" s="74">
        <f t="shared" si="124"/>
        <v>1</v>
      </c>
      <c r="AA140" s="74"/>
      <c r="AB140" s="71">
        <f t="shared" si="125"/>
        <v>1</v>
      </c>
      <c r="AC140" s="71">
        <f t="shared" si="125"/>
        <v>0</v>
      </c>
      <c r="AD140" s="71">
        <f t="shared" si="125"/>
        <v>0</v>
      </c>
      <c r="AE140" s="71">
        <f t="shared" si="125"/>
        <v>0</v>
      </c>
      <c r="AF140" s="71">
        <f t="shared" si="125"/>
        <v>0</v>
      </c>
    </row>
    <row r="141" spans="1:32">
      <c r="A141" s="127" t="s">
        <v>356</v>
      </c>
      <c r="B141" s="127" t="s">
        <v>34</v>
      </c>
      <c r="C141" s="127">
        <v>1</v>
      </c>
      <c r="D141" s="127" t="s">
        <v>445</v>
      </c>
      <c r="E141" s="128" t="s">
        <v>357</v>
      </c>
      <c r="F141" s="129" t="s">
        <v>319</v>
      </c>
      <c r="G141" s="103">
        <f t="shared" si="126"/>
        <v>52.129999999999995</v>
      </c>
      <c r="H141" s="103">
        <f t="shared" si="127"/>
        <v>40.099999999999994</v>
      </c>
      <c r="I141" s="81">
        <v>1</v>
      </c>
      <c r="J141" s="8">
        <v>10.1</v>
      </c>
      <c r="K141" s="81"/>
      <c r="L141" s="8"/>
      <c r="M141" s="81"/>
      <c r="N141" s="8"/>
      <c r="O141" s="81">
        <v>1</v>
      </c>
      <c r="P141" s="8">
        <v>10.199999999999999</v>
      </c>
      <c r="Q141" s="81">
        <v>1</v>
      </c>
      <c r="R141" s="8">
        <v>10.1</v>
      </c>
      <c r="S141" s="81">
        <v>1</v>
      </c>
      <c r="T141" s="8">
        <v>9.6999999999999993</v>
      </c>
      <c r="U141" s="74">
        <f t="shared" si="119"/>
        <v>1</v>
      </c>
      <c r="V141" s="74">
        <f t="shared" si="120"/>
        <v>0</v>
      </c>
      <c r="W141" s="74">
        <f t="shared" si="121"/>
        <v>0</v>
      </c>
      <c r="X141" s="74">
        <f t="shared" si="122"/>
        <v>1</v>
      </c>
      <c r="Y141" s="74">
        <f t="shared" si="123"/>
        <v>1</v>
      </c>
      <c r="Z141" s="74">
        <f t="shared" si="124"/>
        <v>1</v>
      </c>
      <c r="AA141" s="74"/>
      <c r="AB141" s="71">
        <f t="shared" si="125"/>
        <v>1</v>
      </c>
      <c r="AC141" s="71">
        <f t="shared" si="125"/>
        <v>0</v>
      </c>
      <c r="AD141" s="71">
        <f t="shared" si="125"/>
        <v>0</v>
      </c>
      <c r="AE141" s="71">
        <f t="shared" si="125"/>
        <v>0</v>
      </c>
      <c r="AF141" s="71">
        <f t="shared" si="125"/>
        <v>0</v>
      </c>
    </row>
    <row r="142" spans="1:32">
      <c r="A142" s="127" t="s">
        <v>461</v>
      </c>
      <c r="B142" s="127" t="s">
        <v>34</v>
      </c>
      <c r="C142" s="127" t="s">
        <v>34</v>
      </c>
      <c r="D142" s="127"/>
      <c r="E142" s="128" t="s">
        <v>479</v>
      </c>
      <c r="F142" s="129" t="s">
        <v>480</v>
      </c>
      <c r="G142" s="103">
        <f t="shared" si="126"/>
        <v>0</v>
      </c>
      <c r="H142" s="103">
        <f t="shared" si="127"/>
        <v>0</v>
      </c>
      <c r="I142" s="168"/>
      <c r="J142" s="166"/>
      <c r="K142" s="168"/>
      <c r="L142" s="166"/>
      <c r="M142" s="168"/>
      <c r="N142" s="166"/>
      <c r="O142" s="168"/>
      <c r="P142" s="166"/>
      <c r="Q142" s="168"/>
      <c r="R142" s="166"/>
      <c r="S142" s="168"/>
      <c r="T142" s="166"/>
      <c r="U142" s="74">
        <f t="shared" si="119"/>
        <v>0</v>
      </c>
      <c r="V142" s="74">
        <f t="shared" si="120"/>
        <v>0</v>
      </c>
      <c r="W142" s="74">
        <f t="shared" si="121"/>
        <v>0</v>
      </c>
      <c r="X142" s="74">
        <f t="shared" si="122"/>
        <v>0</v>
      </c>
      <c r="Y142" s="74">
        <f t="shared" si="123"/>
        <v>0</v>
      </c>
      <c r="Z142" s="74">
        <f t="shared" si="124"/>
        <v>0</v>
      </c>
      <c r="AA142" s="74"/>
      <c r="AB142" s="71">
        <f t="shared" si="125"/>
        <v>1</v>
      </c>
      <c r="AC142" s="71">
        <f t="shared" si="125"/>
        <v>2</v>
      </c>
      <c r="AD142" s="71">
        <f t="shared" si="125"/>
        <v>3</v>
      </c>
      <c r="AE142" s="71">
        <f t="shared" si="125"/>
        <v>4</v>
      </c>
      <c r="AF142" s="71">
        <f t="shared" si="125"/>
        <v>5</v>
      </c>
    </row>
    <row r="143" spans="1:32">
      <c r="A143" s="127" t="s">
        <v>346</v>
      </c>
      <c r="B143" s="127" t="s">
        <v>34</v>
      </c>
      <c r="C143" s="127">
        <v>1</v>
      </c>
      <c r="D143" s="127" t="s">
        <v>445</v>
      </c>
      <c r="E143" s="128" t="s">
        <v>347</v>
      </c>
      <c r="F143" s="129" t="s">
        <v>319</v>
      </c>
      <c r="G143" s="103">
        <f t="shared" si="126"/>
        <v>50.89500000000001</v>
      </c>
      <c r="H143" s="103">
        <f t="shared" si="127"/>
        <v>39.150000000000006</v>
      </c>
      <c r="I143" s="81">
        <v>1</v>
      </c>
      <c r="J143" s="8">
        <v>10</v>
      </c>
      <c r="K143" s="81"/>
      <c r="L143" s="8"/>
      <c r="M143" s="81"/>
      <c r="N143" s="8"/>
      <c r="O143" s="81">
        <v>1</v>
      </c>
      <c r="P143" s="8">
        <v>10.1</v>
      </c>
      <c r="Q143" s="81">
        <v>1</v>
      </c>
      <c r="R143" s="8">
        <v>10</v>
      </c>
      <c r="S143" s="81">
        <v>1</v>
      </c>
      <c r="T143" s="8">
        <v>9.0500000000000007</v>
      </c>
      <c r="U143" s="74">
        <f t="shared" si="119"/>
        <v>1</v>
      </c>
      <c r="V143" s="74">
        <f t="shared" si="120"/>
        <v>0</v>
      </c>
      <c r="W143" s="74">
        <f t="shared" si="121"/>
        <v>0</v>
      </c>
      <c r="X143" s="74">
        <f t="shared" si="122"/>
        <v>1</v>
      </c>
      <c r="Y143" s="74">
        <f t="shared" si="123"/>
        <v>1</v>
      </c>
      <c r="Z143" s="74">
        <f t="shared" si="124"/>
        <v>1</v>
      </c>
      <c r="AA143" s="74"/>
      <c r="AB143" s="71">
        <f t="shared" ref="AB143:AF158" si="128">IF(COUNTIF($U143:$Z143,AB$1)=MAX(COUNTIF($U143:$Z143,$AB$1),COUNTIF($U143:$Z143,$AC$1),COUNTIF($U143:$Z143,$AD$1),COUNTIF($U143:$Z143,$AE$1),COUNTIF($U143:$Z143,$AF$1)),AB$1,0)</f>
        <v>1</v>
      </c>
      <c r="AC143" s="71">
        <f t="shared" si="128"/>
        <v>0</v>
      </c>
      <c r="AD143" s="71">
        <f t="shared" si="128"/>
        <v>0</v>
      </c>
      <c r="AE143" s="71">
        <f t="shared" si="128"/>
        <v>0</v>
      </c>
      <c r="AF143" s="71">
        <f t="shared" si="128"/>
        <v>0</v>
      </c>
    </row>
    <row r="144" spans="1:32">
      <c r="A144" s="127" t="s">
        <v>320</v>
      </c>
      <c r="B144" s="127" t="s">
        <v>35</v>
      </c>
      <c r="C144" s="127">
        <f>MAX(AB144:AF144)</f>
        <v>4</v>
      </c>
      <c r="D144" s="127" t="s">
        <v>448</v>
      </c>
      <c r="E144" s="128" t="s">
        <v>321</v>
      </c>
      <c r="F144" s="129" t="s">
        <v>319</v>
      </c>
      <c r="G144" s="103">
        <f t="shared" si="126"/>
        <v>57.650000000000006</v>
      </c>
      <c r="H144" s="153">
        <f t="shared" si="127"/>
        <v>57.650000000000006</v>
      </c>
      <c r="I144" s="81">
        <v>2</v>
      </c>
      <c r="J144" s="8">
        <v>11.2</v>
      </c>
      <c r="K144" s="81">
        <v>2</v>
      </c>
      <c r="L144" s="8">
        <v>6.5</v>
      </c>
      <c r="M144" s="81">
        <v>1</v>
      </c>
      <c r="N144" s="8">
        <v>9.4</v>
      </c>
      <c r="O144" s="81">
        <v>4</v>
      </c>
      <c r="P144" s="8">
        <v>12.05</v>
      </c>
      <c r="Q144" s="81">
        <v>4</v>
      </c>
      <c r="R144" s="8">
        <v>6.9</v>
      </c>
      <c r="S144" s="81">
        <v>3</v>
      </c>
      <c r="T144" s="8">
        <v>11.6</v>
      </c>
      <c r="U144" s="74">
        <f t="shared" si="119"/>
        <v>2</v>
      </c>
      <c r="V144" s="74">
        <f t="shared" si="120"/>
        <v>2</v>
      </c>
      <c r="W144" s="74">
        <f t="shared" si="121"/>
        <v>1</v>
      </c>
      <c r="X144" s="74">
        <f t="shared" si="122"/>
        <v>4</v>
      </c>
      <c r="Y144" s="74">
        <f t="shared" si="123"/>
        <v>4</v>
      </c>
      <c r="Z144" s="74">
        <f t="shared" si="124"/>
        <v>3</v>
      </c>
      <c r="AA144" s="74"/>
      <c r="AB144" s="71">
        <f t="shared" si="128"/>
        <v>0</v>
      </c>
      <c r="AC144" s="71">
        <f t="shared" si="128"/>
        <v>2</v>
      </c>
      <c r="AD144" s="71">
        <f t="shared" si="128"/>
        <v>0</v>
      </c>
      <c r="AE144" s="71">
        <f t="shared" si="128"/>
        <v>4</v>
      </c>
      <c r="AF144" s="71">
        <f t="shared" si="128"/>
        <v>0</v>
      </c>
    </row>
    <row r="145" spans="1:32">
      <c r="A145" s="127" t="s">
        <v>484</v>
      </c>
      <c r="B145" s="127" t="s">
        <v>34</v>
      </c>
      <c r="C145" s="127" t="s">
        <v>34</v>
      </c>
      <c r="D145" s="127"/>
      <c r="E145" s="128" t="s">
        <v>171</v>
      </c>
      <c r="F145" s="129" t="s">
        <v>166</v>
      </c>
      <c r="G145" s="103">
        <f t="shared" si="126"/>
        <v>0</v>
      </c>
      <c r="H145" s="103">
        <f t="shared" si="127"/>
        <v>0</v>
      </c>
      <c r="I145" s="168"/>
      <c r="J145" s="166"/>
      <c r="K145" s="168"/>
      <c r="L145" s="166"/>
      <c r="M145" s="168"/>
      <c r="N145" s="166"/>
      <c r="O145" s="168"/>
      <c r="P145" s="166"/>
      <c r="Q145" s="168"/>
      <c r="R145" s="166"/>
      <c r="S145" s="168"/>
      <c r="T145" s="166"/>
      <c r="U145" s="74">
        <f t="shared" si="119"/>
        <v>0</v>
      </c>
      <c r="V145" s="74">
        <f t="shared" si="120"/>
        <v>0</v>
      </c>
      <c r="W145" s="74">
        <f t="shared" si="121"/>
        <v>0</v>
      </c>
      <c r="X145" s="74">
        <f t="shared" si="122"/>
        <v>0</v>
      </c>
      <c r="Y145" s="74">
        <f t="shared" si="123"/>
        <v>0</v>
      </c>
      <c r="Z145" s="74">
        <f t="shared" si="124"/>
        <v>0</v>
      </c>
      <c r="AA145" s="74"/>
      <c r="AB145" s="71">
        <f t="shared" si="128"/>
        <v>1</v>
      </c>
      <c r="AC145" s="71">
        <f t="shared" si="128"/>
        <v>2</v>
      </c>
      <c r="AD145" s="71">
        <f t="shared" si="128"/>
        <v>3</v>
      </c>
      <c r="AE145" s="71">
        <f t="shared" si="128"/>
        <v>4</v>
      </c>
      <c r="AF145" s="71">
        <f t="shared" si="128"/>
        <v>5</v>
      </c>
    </row>
    <row r="146" spans="1:32">
      <c r="A146" s="127" t="s">
        <v>360</v>
      </c>
      <c r="B146" s="127" t="s">
        <v>34</v>
      </c>
      <c r="C146" s="127" t="s">
        <v>95</v>
      </c>
      <c r="D146" s="127" t="s">
        <v>473</v>
      </c>
      <c r="E146" s="128" t="s">
        <v>58</v>
      </c>
      <c r="F146" s="129" t="s">
        <v>109</v>
      </c>
      <c r="G146" s="103">
        <f t="shared" si="126"/>
        <v>78.5</v>
      </c>
      <c r="H146" s="103">
        <f t="shared" si="127"/>
        <v>78.5</v>
      </c>
      <c r="I146" s="168">
        <v>4</v>
      </c>
      <c r="J146" s="166">
        <v>12.6</v>
      </c>
      <c r="K146" s="168">
        <v>4</v>
      </c>
      <c r="L146" s="166">
        <v>11.7</v>
      </c>
      <c r="M146" s="168">
        <v>4</v>
      </c>
      <c r="N146" s="166">
        <v>13.6</v>
      </c>
      <c r="O146" s="168">
        <v>5</v>
      </c>
      <c r="P146" s="166">
        <v>14.05</v>
      </c>
      <c r="Q146" s="168">
        <v>3</v>
      </c>
      <c r="R146" s="166">
        <v>12.35</v>
      </c>
      <c r="S146" s="168">
        <v>5</v>
      </c>
      <c r="T146" s="166">
        <v>14.2</v>
      </c>
      <c r="U146" s="74">
        <f t="shared" si="119"/>
        <v>4</v>
      </c>
      <c r="V146" s="74">
        <f t="shared" si="120"/>
        <v>4</v>
      </c>
      <c r="W146" s="74">
        <f t="shared" si="121"/>
        <v>4</v>
      </c>
      <c r="X146" s="74">
        <f t="shared" si="122"/>
        <v>5</v>
      </c>
      <c r="Y146" s="74">
        <f t="shared" si="123"/>
        <v>3</v>
      </c>
      <c r="Z146" s="74">
        <f t="shared" si="124"/>
        <v>5</v>
      </c>
      <c r="AA146" s="74"/>
      <c r="AB146" s="71">
        <f t="shared" si="128"/>
        <v>0</v>
      </c>
      <c r="AC146" s="71">
        <f t="shared" si="128"/>
        <v>0</v>
      </c>
      <c r="AD146" s="71">
        <f t="shared" si="128"/>
        <v>0</v>
      </c>
      <c r="AE146" s="71">
        <f t="shared" si="128"/>
        <v>4</v>
      </c>
      <c r="AF146" s="71">
        <f t="shared" si="128"/>
        <v>0</v>
      </c>
    </row>
    <row r="147" spans="1:32">
      <c r="A147" s="127" t="s">
        <v>368</v>
      </c>
      <c r="B147" s="127" t="s">
        <v>34</v>
      </c>
      <c r="C147" s="127" t="s">
        <v>95</v>
      </c>
      <c r="D147" s="127" t="s">
        <v>473</v>
      </c>
      <c r="E147" s="128" t="s">
        <v>369</v>
      </c>
      <c r="F147" s="129" t="s">
        <v>109</v>
      </c>
      <c r="G147" s="103">
        <f t="shared" si="126"/>
        <v>77.850000000000009</v>
      </c>
      <c r="H147" s="103">
        <f t="shared" si="127"/>
        <v>77.850000000000009</v>
      </c>
      <c r="I147" s="168">
        <v>4</v>
      </c>
      <c r="J147" s="166">
        <v>12.85</v>
      </c>
      <c r="K147" s="168">
        <v>3</v>
      </c>
      <c r="L147" s="166">
        <v>11.5</v>
      </c>
      <c r="M147" s="168">
        <v>4</v>
      </c>
      <c r="N147" s="166">
        <v>13.45</v>
      </c>
      <c r="O147" s="168">
        <v>5</v>
      </c>
      <c r="P147" s="166">
        <v>14.5</v>
      </c>
      <c r="Q147" s="168">
        <v>4</v>
      </c>
      <c r="R147" s="166">
        <v>12.4</v>
      </c>
      <c r="S147" s="168">
        <v>4</v>
      </c>
      <c r="T147" s="166">
        <v>13.15</v>
      </c>
      <c r="U147" s="74">
        <f t="shared" si="119"/>
        <v>4</v>
      </c>
      <c r="V147" s="74">
        <f t="shared" si="120"/>
        <v>3</v>
      </c>
      <c r="W147" s="74">
        <f t="shared" si="121"/>
        <v>4</v>
      </c>
      <c r="X147" s="74">
        <f t="shared" si="122"/>
        <v>5</v>
      </c>
      <c r="Y147" s="74">
        <f t="shared" si="123"/>
        <v>4</v>
      </c>
      <c r="Z147" s="74">
        <f t="shared" si="124"/>
        <v>4</v>
      </c>
      <c r="AA147" s="74"/>
      <c r="AB147" s="71">
        <f t="shared" si="128"/>
        <v>0</v>
      </c>
      <c r="AC147" s="71">
        <f t="shared" si="128"/>
        <v>0</v>
      </c>
      <c r="AD147" s="71">
        <f t="shared" si="128"/>
        <v>0</v>
      </c>
      <c r="AE147" s="71">
        <f t="shared" si="128"/>
        <v>4</v>
      </c>
      <c r="AF147" s="71">
        <f t="shared" si="128"/>
        <v>0</v>
      </c>
    </row>
    <row r="148" spans="1:32">
      <c r="A148" s="127"/>
      <c r="B148" s="127"/>
      <c r="C148" s="127"/>
      <c r="D148" s="127"/>
      <c r="E148" s="128"/>
      <c r="F148" s="129"/>
      <c r="G148" s="7">
        <f t="shared" si="126"/>
        <v>0</v>
      </c>
      <c r="H148" s="7">
        <f t="shared" si="127"/>
        <v>0</v>
      </c>
      <c r="I148" s="81"/>
      <c r="J148" s="8"/>
      <c r="K148" s="81"/>
      <c r="L148" s="8"/>
      <c r="M148" s="81"/>
      <c r="N148" s="57"/>
      <c r="O148" s="81"/>
      <c r="P148" s="8"/>
      <c r="Q148" s="81"/>
      <c r="R148" s="8"/>
      <c r="S148" s="81"/>
      <c r="T148" s="8"/>
      <c r="U148" s="74">
        <f t="shared" si="119"/>
        <v>0</v>
      </c>
      <c r="V148" s="74">
        <f t="shared" ref="V148:V157" si="129">K148</f>
        <v>0</v>
      </c>
      <c r="W148" s="74">
        <f t="shared" ref="W148:W157" si="130">M148</f>
        <v>0</v>
      </c>
      <c r="X148" s="74">
        <f t="shared" si="122"/>
        <v>0</v>
      </c>
      <c r="Y148" s="74">
        <f t="shared" si="123"/>
        <v>0</v>
      </c>
      <c r="Z148" s="74">
        <f t="shared" si="124"/>
        <v>0</v>
      </c>
      <c r="AA148" s="74"/>
      <c r="AB148" s="71">
        <f t="shared" si="128"/>
        <v>1</v>
      </c>
      <c r="AC148" s="71">
        <f t="shared" si="128"/>
        <v>2</v>
      </c>
      <c r="AD148" s="71">
        <f t="shared" si="128"/>
        <v>3</v>
      </c>
      <c r="AE148" s="71">
        <f t="shared" si="128"/>
        <v>4</v>
      </c>
      <c r="AF148" s="71">
        <f t="shared" si="128"/>
        <v>5</v>
      </c>
    </row>
    <row r="149" spans="1:32">
      <c r="A149" s="127"/>
      <c r="B149" s="127"/>
      <c r="C149" s="127"/>
      <c r="D149" s="127"/>
      <c r="E149" s="128"/>
      <c r="F149" s="129"/>
      <c r="G149" s="7"/>
      <c r="H149" s="7"/>
      <c r="I149" s="81"/>
      <c r="J149" s="8"/>
      <c r="K149" s="81"/>
      <c r="L149" s="8"/>
      <c r="M149" s="81"/>
      <c r="N149" s="57"/>
      <c r="O149" s="81"/>
      <c r="P149" s="8"/>
      <c r="Q149" s="81"/>
      <c r="R149" s="8"/>
      <c r="S149" s="81"/>
      <c r="T149" s="8"/>
      <c r="U149" s="74">
        <f t="shared" si="119"/>
        <v>0</v>
      </c>
      <c r="V149" s="74">
        <f t="shared" si="129"/>
        <v>0</v>
      </c>
      <c r="W149" s="74">
        <f t="shared" si="130"/>
        <v>0</v>
      </c>
      <c r="X149" s="74">
        <f t="shared" si="122"/>
        <v>0</v>
      </c>
      <c r="Y149" s="74">
        <f t="shared" si="123"/>
        <v>0</v>
      </c>
      <c r="Z149" s="74">
        <f t="shared" si="124"/>
        <v>0</v>
      </c>
      <c r="AA149" s="74"/>
      <c r="AB149" s="71">
        <f t="shared" si="128"/>
        <v>1</v>
      </c>
      <c r="AC149" s="71">
        <f t="shared" si="128"/>
        <v>2</v>
      </c>
      <c r="AD149" s="71">
        <f t="shared" si="128"/>
        <v>3</v>
      </c>
      <c r="AE149" s="71">
        <f t="shared" si="128"/>
        <v>4</v>
      </c>
      <c r="AF149" s="71">
        <f t="shared" si="128"/>
        <v>5</v>
      </c>
    </row>
    <row r="150" spans="1:32">
      <c r="A150" s="127"/>
      <c r="B150" s="127"/>
      <c r="C150" s="127"/>
      <c r="D150" s="127"/>
      <c r="E150" s="128"/>
      <c r="F150" s="129"/>
      <c r="G150" s="7"/>
      <c r="H150" s="7"/>
      <c r="I150" s="81"/>
      <c r="J150" s="8"/>
      <c r="K150" s="81"/>
      <c r="L150" s="8"/>
      <c r="M150" s="81"/>
      <c r="N150" s="57"/>
      <c r="O150" s="81"/>
      <c r="P150" s="8"/>
      <c r="Q150" s="81"/>
      <c r="R150" s="8"/>
      <c r="S150" s="81"/>
      <c r="T150" s="8"/>
      <c r="U150" s="74"/>
      <c r="V150" s="74"/>
      <c r="W150" s="74"/>
      <c r="X150" s="74"/>
      <c r="Y150" s="74"/>
      <c r="Z150" s="74"/>
      <c r="AA150" s="74"/>
    </row>
    <row r="151" spans="1:32">
      <c r="A151" s="127"/>
      <c r="B151" s="127"/>
      <c r="C151" s="127"/>
      <c r="D151" s="127"/>
      <c r="E151" s="128"/>
      <c r="F151" s="129"/>
      <c r="G151" s="7"/>
      <c r="H151" s="7"/>
      <c r="I151" s="81"/>
      <c r="J151" s="8"/>
      <c r="K151" s="81"/>
      <c r="L151" s="8"/>
      <c r="M151" s="81"/>
      <c r="N151" s="8"/>
      <c r="O151" s="81"/>
      <c r="P151" s="8"/>
      <c r="Q151" s="81"/>
      <c r="R151" s="8"/>
      <c r="S151" s="81"/>
      <c r="T151" s="8"/>
      <c r="U151" s="74">
        <f t="shared" si="119"/>
        <v>0</v>
      </c>
      <c r="V151" s="74">
        <f t="shared" si="129"/>
        <v>0</v>
      </c>
      <c r="W151" s="74">
        <f t="shared" si="130"/>
        <v>0</v>
      </c>
      <c r="X151" s="74">
        <f t="shared" si="122"/>
        <v>0</v>
      </c>
      <c r="Y151" s="74">
        <f t="shared" si="123"/>
        <v>0</v>
      </c>
      <c r="Z151" s="74">
        <f t="shared" si="124"/>
        <v>0</v>
      </c>
      <c r="AA151" s="74"/>
      <c r="AB151" s="71">
        <f t="shared" si="128"/>
        <v>1</v>
      </c>
      <c r="AC151" s="71">
        <f t="shared" si="128"/>
        <v>2</v>
      </c>
      <c r="AD151" s="71">
        <f t="shared" si="128"/>
        <v>3</v>
      </c>
      <c r="AE151" s="71">
        <f t="shared" si="128"/>
        <v>4</v>
      </c>
      <c r="AF151" s="71">
        <f t="shared" si="128"/>
        <v>5</v>
      </c>
    </row>
    <row r="152" spans="1:32">
      <c r="A152" s="127"/>
      <c r="B152" s="127"/>
      <c r="C152" s="127"/>
      <c r="D152" s="127"/>
      <c r="E152" s="128"/>
      <c r="F152" s="129"/>
      <c r="G152" s="7"/>
      <c r="H152" s="7"/>
      <c r="I152" s="81"/>
      <c r="J152" s="8"/>
      <c r="K152" s="81"/>
      <c r="L152" s="8"/>
      <c r="M152" s="81"/>
      <c r="N152" s="57"/>
      <c r="O152" s="81"/>
      <c r="P152" s="8"/>
      <c r="Q152" s="81"/>
      <c r="R152" s="8"/>
      <c r="S152" s="81"/>
      <c r="T152" s="8"/>
      <c r="U152" s="74">
        <f t="shared" si="119"/>
        <v>0</v>
      </c>
      <c r="V152" s="74">
        <f t="shared" si="129"/>
        <v>0</v>
      </c>
      <c r="W152" s="74">
        <f t="shared" si="130"/>
        <v>0</v>
      </c>
      <c r="X152" s="74">
        <f t="shared" si="122"/>
        <v>0</v>
      </c>
      <c r="Y152" s="74">
        <f t="shared" si="123"/>
        <v>0</v>
      </c>
      <c r="Z152" s="74">
        <f t="shared" si="124"/>
        <v>0</v>
      </c>
      <c r="AA152" s="74"/>
      <c r="AB152" s="71">
        <f t="shared" si="128"/>
        <v>1</v>
      </c>
      <c r="AC152" s="71">
        <f t="shared" si="128"/>
        <v>2</v>
      </c>
      <c r="AD152" s="71">
        <f t="shared" si="128"/>
        <v>3</v>
      </c>
      <c r="AE152" s="71">
        <f t="shared" si="128"/>
        <v>4</v>
      </c>
      <c r="AF152" s="71">
        <f t="shared" si="128"/>
        <v>5</v>
      </c>
    </row>
    <row r="153" spans="1:32">
      <c r="A153" s="127"/>
      <c r="B153" s="127"/>
      <c r="C153" s="127"/>
      <c r="D153" s="127"/>
      <c r="E153" s="128"/>
      <c r="F153" s="129"/>
      <c r="G153" s="7"/>
      <c r="H153" s="7"/>
      <c r="I153" s="81"/>
      <c r="J153" s="8"/>
      <c r="K153" s="81"/>
      <c r="L153" s="8"/>
      <c r="M153" s="81"/>
      <c r="N153" s="57"/>
      <c r="O153" s="81"/>
      <c r="P153" s="8"/>
      <c r="Q153" s="81"/>
      <c r="R153" s="8"/>
      <c r="S153" s="81"/>
      <c r="T153" s="8"/>
      <c r="U153" s="74"/>
      <c r="V153" s="74"/>
      <c r="W153" s="74"/>
      <c r="X153" s="74"/>
      <c r="Y153" s="74"/>
      <c r="Z153" s="74"/>
      <c r="AA153" s="74"/>
    </row>
    <row r="154" spans="1:32">
      <c r="A154" s="127"/>
      <c r="B154" s="127"/>
      <c r="C154" s="127"/>
      <c r="D154" s="127"/>
      <c r="E154" s="128"/>
      <c r="F154" s="129"/>
      <c r="G154" s="7"/>
      <c r="H154" s="7"/>
      <c r="I154" s="81"/>
      <c r="J154" s="8"/>
      <c r="K154" s="81"/>
      <c r="L154" s="8"/>
      <c r="M154" s="81"/>
      <c r="N154" s="57"/>
      <c r="O154" s="81"/>
      <c r="P154" s="8"/>
      <c r="Q154" s="81"/>
      <c r="R154" s="8"/>
      <c r="S154" s="81"/>
      <c r="T154" s="8"/>
      <c r="U154" s="74">
        <f t="shared" si="119"/>
        <v>0</v>
      </c>
      <c r="V154" s="74">
        <f t="shared" si="129"/>
        <v>0</v>
      </c>
      <c r="W154" s="74">
        <f t="shared" si="130"/>
        <v>0</v>
      </c>
      <c r="X154" s="74">
        <f t="shared" si="122"/>
        <v>0</v>
      </c>
      <c r="Y154" s="74">
        <f t="shared" si="123"/>
        <v>0</v>
      </c>
      <c r="Z154" s="74">
        <f t="shared" si="124"/>
        <v>0</v>
      </c>
      <c r="AA154" s="74"/>
      <c r="AB154" s="71">
        <f t="shared" si="128"/>
        <v>1</v>
      </c>
      <c r="AC154" s="71">
        <f t="shared" si="128"/>
        <v>2</v>
      </c>
      <c r="AD154" s="71">
        <f t="shared" si="128"/>
        <v>3</v>
      </c>
      <c r="AE154" s="71">
        <f t="shared" si="128"/>
        <v>4</v>
      </c>
      <c r="AF154" s="71">
        <f t="shared" si="128"/>
        <v>5</v>
      </c>
    </row>
    <row r="155" spans="1:32">
      <c r="A155" s="127"/>
      <c r="B155" s="127"/>
      <c r="C155" s="127"/>
      <c r="D155" s="127"/>
      <c r="E155" s="128"/>
      <c r="F155" s="129"/>
      <c r="G155" s="7"/>
      <c r="H155" s="7"/>
      <c r="I155" s="81"/>
      <c r="J155" s="8"/>
      <c r="K155" s="81"/>
      <c r="L155" s="8"/>
      <c r="M155" s="81"/>
      <c r="N155" s="57"/>
      <c r="O155" s="81"/>
      <c r="P155" s="8"/>
      <c r="Q155" s="81"/>
      <c r="R155" s="8"/>
      <c r="S155" s="81"/>
      <c r="T155" s="8"/>
      <c r="U155" s="74"/>
      <c r="V155" s="74"/>
      <c r="W155" s="74"/>
      <c r="X155" s="74"/>
      <c r="Y155" s="74"/>
      <c r="Z155" s="74"/>
      <c r="AA155" s="74"/>
    </row>
    <row r="156" spans="1:32">
      <c r="A156" s="127"/>
      <c r="B156" s="127"/>
      <c r="C156" s="127"/>
      <c r="D156" s="127"/>
      <c r="E156" s="128"/>
      <c r="F156" s="129"/>
      <c r="G156" s="7"/>
      <c r="H156" s="7"/>
      <c r="I156" s="81"/>
      <c r="J156" s="8"/>
      <c r="K156" s="81"/>
      <c r="L156" s="8"/>
      <c r="M156" s="81"/>
      <c r="N156" s="57"/>
      <c r="O156" s="81"/>
      <c r="P156" s="8"/>
      <c r="Q156" s="81"/>
      <c r="R156" s="8"/>
      <c r="S156" s="81"/>
      <c r="T156" s="8"/>
      <c r="U156" s="74">
        <f t="shared" si="119"/>
        <v>0</v>
      </c>
      <c r="V156" s="74">
        <f t="shared" si="129"/>
        <v>0</v>
      </c>
      <c r="W156" s="74">
        <f t="shared" si="130"/>
        <v>0</v>
      </c>
      <c r="X156" s="74">
        <f t="shared" si="122"/>
        <v>0</v>
      </c>
      <c r="Y156" s="74">
        <f t="shared" si="123"/>
        <v>0</v>
      </c>
      <c r="Z156" s="74">
        <f t="shared" si="124"/>
        <v>0</v>
      </c>
      <c r="AA156" s="74"/>
      <c r="AB156" s="71">
        <f t="shared" si="128"/>
        <v>1</v>
      </c>
      <c r="AC156" s="71">
        <f t="shared" si="128"/>
        <v>2</v>
      </c>
      <c r="AD156" s="71">
        <f t="shared" si="128"/>
        <v>3</v>
      </c>
      <c r="AE156" s="71">
        <f t="shared" si="128"/>
        <v>4</v>
      </c>
      <c r="AF156" s="71">
        <f t="shared" si="128"/>
        <v>5</v>
      </c>
    </row>
    <row r="157" spans="1:32">
      <c r="A157" s="127"/>
      <c r="B157" s="127"/>
      <c r="C157" s="127"/>
      <c r="D157" s="127"/>
      <c r="E157" s="128"/>
      <c r="F157" s="129"/>
      <c r="G157" s="7"/>
      <c r="H157" s="7"/>
      <c r="I157" s="81"/>
      <c r="J157" s="8"/>
      <c r="K157" s="81"/>
      <c r="L157" s="8"/>
      <c r="M157" s="81"/>
      <c r="N157" s="57"/>
      <c r="O157" s="81"/>
      <c r="P157" s="8"/>
      <c r="Q157" s="81"/>
      <c r="R157" s="8"/>
      <c r="S157" s="81"/>
      <c r="T157" s="8"/>
      <c r="U157" s="74">
        <f t="shared" si="119"/>
        <v>0</v>
      </c>
      <c r="V157" s="74">
        <f t="shared" si="129"/>
        <v>0</v>
      </c>
      <c r="W157" s="74">
        <f t="shared" si="130"/>
        <v>0</v>
      </c>
      <c r="X157" s="74">
        <f t="shared" si="122"/>
        <v>0</v>
      </c>
      <c r="Y157" s="74">
        <f t="shared" si="123"/>
        <v>0</v>
      </c>
      <c r="Z157" s="74">
        <f t="shared" si="124"/>
        <v>0</v>
      </c>
      <c r="AA157" s="74"/>
      <c r="AB157" s="71">
        <f t="shared" si="128"/>
        <v>1</v>
      </c>
      <c r="AC157" s="71">
        <f t="shared" si="128"/>
        <v>2</v>
      </c>
      <c r="AD157" s="71">
        <f t="shared" si="128"/>
        <v>3</v>
      </c>
      <c r="AE157" s="71">
        <f t="shared" si="128"/>
        <v>4</v>
      </c>
      <c r="AF157" s="71">
        <f t="shared" si="128"/>
        <v>5</v>
      </c>
    </row>
    <row r="158" spans="1:32">
      <c r="A158" s="127"/>
      <c r="B158" s="127"/>
      <c r="C158" s="127"/>
      <c r="D158" s="127"/>
      <c r="E158" s="128"/>
      <c r="F158" s="129"/>
      <c r="G158" s="7"/>
      <c r="H158" s="7"/>
      <c r="I158" s="81"/>
      <c r="J158" s="8"/>
      <c r="K158" s="81"/>
      <c r="L158" s="8"/>
      <c r="M158" s="81"/>
      <c r="N158" s="57"/>
      <c r="O158" s="81"/>
      <c r="P158" s="8"/>
      <c r="Q158" s="81"/>
      <c r="R158" s="8"/>
      <c r="S158" s="81"/>
      <c r="T158" s="8"/>
      <c r="U158" s="74">
        <f t="shared" ref="U158:U163" si="131">I158</f>
        <v>0</v>
      </c>
      <c r="V158" s="74">
        <f t="shared" ref="V158:V163" si="132">K158</f>
        <v>0</v>
      </c>
      <c r="W158" s="74">
        <f t="shared" ref="W158:W163" si="133">M158</f>
        <v>0</v>
      </c>
      <c r="X158" s="74">
        <f t="shared" ref="X158:X163" si="134">O158</f>
        <v>0</v>
      </c>
      <c r="Y158" s="74">
        <f t="shared" ref="Y158:Y163" si="135">Q158</f>
        <v>0</v>
      </c>
      <c r="Z158" s="74">
        <f t="shared" ref="Z158:Z163" si="136">S158</f>
        <v>0</v>
      </c>
      <c r="AA158" s="74"/>
      <c r="AB158" s="71">
        <f t="shared" si="128"/>
        <v>1</v>
      </c>
      <c r="AC158" s="71">
        <f t="shared" si="128"/>
        <v>2</v>
      </c>
      <c r="AD158" s="71">
        <f t="shared" si="128"/>
        <v>3</v>
      </c>
      <c r="AE158" s="71">
        <f t="shared" si="128"/>
        <v>4</v>
      </c>
      <c r="AF158" s="71">
        <f t="shared" si="128"/>
        <v>5</v>
      </c>
    </row>
    <row r="159" spans="1:32">
      <c r="A159" s="127"/>
      <c r="B159" s="127"/>
      <c r="C159" s="127"/>
      <c r="D159" s="127"/>
      <c r="E159" s="128"/>
      <c r="F159" s="129"/>
      <c r="G159" s="7"/>
      <c r="H159" s="7"/>
      <c r="I159" s="81"/>
      <c r="J159" s="8"/>
      <c r="K159" s="81"/>
      <c r="L159" s="8"/>
      <c r="M159" s="81"/>
      <c r="N159" s="57"/>
      <c r="O159" s="81"/>
      <c r="P159" s="8"/>
      <c r="Q159" s="81"/>
      <c r="R159" s="8"/>
      <c r="S159" s="81"/>
      <c r="T159" s="8"/>
      <c r="U159" s="74">
        <f t="shared" si="131"/>
        <v>0</v>
      </c>
      <c r="V159" s="74">
        <f t="shared" si="132"/>
        <v>0</v>
      </c>
      <c r="W159" s="74">
        <f t="shared" si="133"/>
        <v>0</v>
      </c>
      <c r="X159" s="74">
        <f t="shared" si="134"/>
        <v>0</v>
      </c>
      <c r="Y159" s="74">
        <f t="shared" si="135"/>
        <v>0</v>
      </c>
      <c r="Z159" s="74">
        <f t="shared" si="136"/>
        <v>0</v>
      </c>
      <c r="AA159" s="74"/>
      <c r="AB159" s="71">
        <f t="shared" ref="AB159:AF163" si="137">IF(COUNTIF($U159:$Z159,AB$1)=MAX(COUNTIF($U159:$Z159,$AB$1),COUNTIF($U159:$Z159,$AC$1),COUNTIF($U159:$Z159,$AD$1),COUNTIF($U159:$Z159,$AE$1),COUNTIF($U159:$Z159,$AF$1)),AB$1,0)</f>
        <v>1</v>
      </c>
      <c r="AC159" s="71">
        <f t="shared" si="137"/>
        <v>2</v>
      </c>
      <c r="AD159" s="71">
        <f t="shared" si="137"/>
        <v>3</v>
      </c>
      <c r="AE159" s="71">
        <f t="shared" si="137"/>
        <v>4</v>
      </c>
      <c r="AF159" s="71">
        <f t="shared" si="137"/>
        <v>5</v>
      </c>
    </row>
    <row r="160" spans="1:32">
      <c r="A160" s="127"/>
      <c r="B160" s="127"/>
      <c r="C160" s="127"/>
      <c r="D160" s="127"/>
      <c r="E160" s="128"/>
      <c r="F160" s="129"/>
      <c r="G160" s="7"/>
      <c r="H160" s="7"/>
      <c r="I160" s="81"/>
      <c r="J160" s="8"/>
      <c r="K160" s="81"/>
      <c r="L160" s="8"/>
      <c r="M160" s="81"/>
      <c r="N160" s="57"/>
      <c r="O160" s="81"/>
      <c r="P160" s="8"/>
      <c r="Q160" s="81"/>
      <c r="R160" s="8"/>
      <c r="S160" s="81"/>
      <c r="T160" s="8"/>
      <c r="U160" s="74">
        <f t="shared" si="131"/>
        <v>0</v>
      </c>
      <c r="V160" s="74">
        <f t="shared" si="132"/>
        <v>0</v>
      </c>
      <c r="W160" s="74">
        <f t="shared" si="133"/>
        <v>0</v>
      </c>
      <c r="X160" s="74">
        <f t="shared" si="134"/>
        <v>0</v>
      </c>
      <c r="Y160" s="74">
        <f t="shared" si="135"/>
        <v>0</v>
      </c>
      <c r="Z160" s="74">
        <f t="shared" si="136"/>
        <v>0</v>
      </c>
      <c r="AA160" s="74"/>
      <c r="AB160" s="71">
        <f t="shared" si="137"/>
        <v>1</v>
      </c>
      <c r="AC160" s="71">
        <f t="shared" si="137"/>
        <v>2</v>
      </c>
      <c r="AD160" s="71">
        <f t="shared" si="137"/>
        <v>3</v>
      </c>
      <c r="AE160" s="71">
        <f t="shared" si="137"/>
        <v>4</v>
      </c>
      <c r="AF160" s="71">
        <f t="shared" si="137"/>
        <v>5</v>
      </c>
    </row>
    <row r="161" spans="1:32">
      <c r="A161" s="127"/>
      <c r="B161" s="127"/>
      <c r="C161" s="127"/>
      <c r="D161" s="127"/>
      <c r="E161" s="128"/>
      <c r="F161" s="129"/>
      <c r="G161" s="7"/>
      <c r="H161" s="7"/>
      <c r="I161" s="81"/>
      <c r="J161" s="8"/>
      <c r="K161" s="81"/>
      <c r="L161" s="8"/>
      <c r="M161" s="81"/>
      <c r="N161" s="57"/>
      <c r="O161" s="81"/>
      <c r="P161" s="8"/>
      <c r="Q161" s="81"/>
      <c r="R161" s="8"/>
      <c r="S161" s="81"/>
      <c r="T161" s="8"/>
      <c r="U161" s="74">
        <f t="shared" si="131"/>
        <v>0</v>
      </c>
      <c r="V161" s="74">
        <f t="shared" si="132"/>
        <v>0</v>
      </c>
      <c r="W161" s="74">
        <f t="shared" si="133"/>
        <v>0</v>
      </c>
      <c r="X161" s="74">
        <f t="shared" si="134"/>
        <v>0</v>
      </c>
      <c r="Y161" s="74">
        <f t="shared" si="135"/>
        <v>0</v>
      </c>
      <c r="Z161" s="74">
        <f t="shared" si="136"/>
        <v>0</v>
      </c>
      <c r="AA161" s="74"/>
      <c r="AB161" s="71">
        <f t="shared" si="137"/>
        <v>1</v>
      </c>
      <c r="AC161" s="71">
        <f t="shared" si="137"/>
        <v>2</v>
      </c>
      <c r="AD161" s="71">
        <f t="shared" si="137"/>
        <v>3</v>
      </c>
      <c r="AE161" s="71">
        <f t="shared" si="137"/>
        <v>4</v>
      </c>
      <c r="AF161" s="71">
        <f t="shared" si="137"/>
        <v>5</v>
      </c>
    </row>
    <row r="162" spans="1:32">
      <c r="A162" s="127"/>
      <c r="B162" s="127"/>
      <c r="C162" s="127"/>
      <c r="D162" s="127"/>
      <c r="E162" s="128"/>
      <c r="F162" s="129"/>
      <c r="G162" s="7"/>
      <c r="H162" s="7"/>
      <c r="I162" s="81"/>
      <c r="J162" s="8"/>
      <c r="K162" s="81"/>
      <c r="L162" s="8"/>
      <c r="M162" s="81"/>
      <c r="N162" s="57"/>
      <c r="O162" s="81"/>
      <c r="P162" s="8"/>
      <c r="Q162" s="81"/>
      <c r="R162" s="8"/>
      <c r="S162" s="81"/>
      <c r="T162" s="8"/>
      <c r="U162" s="74">
        <f t="shared" si="131"/>
        <v>0</v>
      </c>
      <c r="V162" s="74">
        <f t="shared" si="132"/>
        <v>0</v>
      </c>
      <c r="W162" s="74">
        <f t="shared" si="133"/>
        <v>0</v>
      </c>
      <c r="X162" s="74">
        <f t="shared" si="134"/>
        <v>0</v>
      </c>
      <c r="Y162" s="74">
        <f t="shared" si="135"/>
        <v>0</v>
      </c>
      <c r="Z162" s="74">
        <f t="shared" si="136"/>
        <v>0</v>
      </c>
      <c r="AA162" s="74"/>
      <c r="AB162" s="71">
        <f t="shared" si="137"/>
        <v>1</v>
      </c>
      <c r="AC162" s="71">
        <f t="shared" si="137"/>
        <v>2</v>
      </c>
      <c r="AD162" s="71">
        <f t="shared" si="137"/>
        <v>3</v>
      </c>
      <c r="AE162" s="71">
        <f t="shared" si="137"/>
        <v>4</v>
      </c>
      <c r="AF162" s="71">
        <f t="shared" si="137"/>
        <v>5</v>
      </c>
    </row>
    <row r="163" spans="1:32">
      <c r="A163" s="127" t="s">
        <v>361</v>
      </c>
      <c r="B163" s="127" t="s">
        <v>34</v>
      </c>
      <c r="C163" s="127" t="s">
        <v>95</v>
      </c>
      <c r="D163" s="127" t="s">
        <v>473</v>
      </c>
      <c r="E163" s="128" t="s">
        <v>362</v>
      </c>
      <c r="F163" s="129" t="s">
        <v>109</v>
      </c>
      <c r="G163" s="103">
        <f t="shared" ref="G163:G183" si="138">IF(B163="A",H163,IF(C163&gt;2,H163,H163*1.3))</f>
        <v>72.150000000000006</v>
      </c>
      <c r="H163" s="103">
        <f t="shared" ref="H163:H183" si="139">J163+L163+N163+P163+R163+T163</f>
        <v>72.150000000000006</v>
      </c>
      <c r="I163" s="168">
        <v>3</v>
      </c>
      <c r="J163" s="222">
        <v>11.95</v>
      </c>
      <c r="K163" s="223">
        <v>3</v>
      </c>
      <c r="L163" s="222">
        <v>11</v>
      </c>
      <c r="M163" s="223">
        <v>3</v>
      </c>
      <c r="N163" s="222">
        <v>12.3</v>
      </c>
      <c r="O163" s="223">
        <v>5</v>
      </c>
      <c r="P163" s="222">
        <v>13.1</v>
      </c>
      <c r="Q163" s="223">
        <v>3</v>
      </c>
      <c r="R163" s="222">
        <v>11.55</v>
      </c>
      <c r="S163" s="223">
        <v>3</v>
      </c>
      <c r="T163" s="222">
        <v>12.25</v>
      </c>
      <c r="U163" s="74">
        <f t="shared" si="131"/>
        <v>3</v>
      </c>
      <c r="V163" s="74">
        <f t="shared" si="132"/>
        <v>3</v>
      </c>
      <c r="W163" s="74">
        <f t="shared" si="133"/>
        <v>3</v>
      </c>
      <c r="X163" s="74">
        <f t="shared" si="134"/>
        <v>5</v>
      </c>
      <c r="Y163" s="74">
        <f t="shared" si="135"/>
        <v>3</v>
      </c>
      <c r="Z163" s="74">
        <f t="shared" si="136"/>
        <v>3</v>
      </c>
      <c r="AA163" s="74"/>
      <c r="AB163" s="71">
        <f t="shared" si="137"/>
        <v>0</v>
      </c>
      <c r="AC163" s="71">
        <f t="shared" si="137"/>
        <v>0</v>
      </c>
      <c r="AD163" s="71">
        <f t="shared" si="137"/>
        <v>3</v>
      </c>
      <c r="AE163" s="71">
        <f t="shared" si="137"/>
        <v>0</v>
      </c>
      <c r="AF163" s="71">
        <f t="shared" si="137"/>
        <v>0</v>
      </c>
    </row>
    <row r="164" spans="1:32">
      <c r="A164" s="127" t="s">
        <v>366</v>
      </c>
      <c r="B164" s="127" t="s">
        <v>34</v>
      </c>
      <c r="C164" s="127" t="s">
        <v>95</v>
      </c>
      <c r="D164" s="127" t="s">
        <v>473</v>
      </c>
      <c r="E164" s="128" t="s">
        <v>367</v>
      </c>
      <c r="F164" s="129" t="s">
        <v>109</v>
      </c>
      <c r="G164" s="103">
        <f t="shared" si="138"/>
        <v>70.649999999999991</v>
      </c>
      <c r="H164" s="103">
        <f t="shared" si="139"/>
        <v>70.649999999999991</v>
      </c>
      <c r="I164" s="168">
        <v>3</v>
      </c>
      <c r="J164" s="166">
        <v>10</v>
      </c>
      <c r="K164" s="168">
        <v>4</v>
      </c>
      <c r="L164" s="166">
        <v>11.75</v>
      </c>
      <c r="M164" s="168">
        <v>3</v>
      </c>
      <c r="N164" s="166">
        <v>12.6</v>
      </c>
      <c r="O164" s="168">
        <v>4</v>
      </c>
      <c r="P164" s="166">
        <v>11.95</v>
      </c>
      <c r="Q164" s="168">
        <v>3</v>
      </c>
      <c r="R164" s="166">
        <v>12</v>
      </c>
      <c r="S164" s="168">
        <v>4</v>
      </c>
      <c r="T164" s="166">
        <v>12.35</v>
      </c>
      <c r="U164" s="74">
        <f t="shared" ref="U164:U166" si="140">I164</f>
        <v>3</v>
      </c>
      <c r="V164" s="74">
        <f t="shared" ref="V164:V166" si="141">K164</f>
        <v>4</v>
      </c>
      <c r="W164" s="74">
        <f t="shared" ref="W164:W166" si="142">M164</f>
        <v>3</v>
      </c>
      <c r="X164" s="74">
        <f t="shared" ref="X164:X166" si="143">O164</f>
        <v>4</v>
      </c>
      <c r="Y164" s="74">
        <f t="shared" ref="Y164:Y166" si="144">Q164</f>
        <v>3</v>
      </c>
      <c r="Z164" s="74">
        <f t="shared" ref="Z164:Z166" si="145">S164</f>
        <v>4</v>
      </c>
      <c r="AA164" s="74"/>
      <c r="AB164" s="71">
        <f t="shared" ref="AB164:AF166" si="146">IF(COUNTIF($U164:$Z164,AB$1)=MAX(COUNTIF($U164:$Z164,$AB$1),COUNTIF($U164:$Z164,$AC$1),COUNTIF($U164:$Z164,$AD$1),COUNTIF($U164:$Z164,$AE$1),COUNTIF($U164:$Z164,$AF$1)),AB$1,0)</f>
        <v>0</v>
      </c>
      <c r="AC164" s="71">
        <f t="shared" si="146"/>
        <v>0</v>
      </c>
      <c r="AD164" s="71">
        <f t="shared" si="146"/>
        <v>3</v>
      </c>
      <c r="AE164" s="71">
        <f t="shared" si="146"/>
        <v>4</v>
      </c>
      <c r="AF164" s="71">
        <f t="shared" si="146"/>
        <v>0</v>
      </c>
    </row>
    <row r="165" spans="1:32">
      <c r="A165" s="127" t="s">
        <v>365</v>
      </c>
      <c r="B165" s="127" t="s">
        <v>34</v>
      </c>
      <c r="C165" s="127" t="s">
        <v>95</v>
      </c>
      <c r="D165" s="127" t="s">
        <v>473</v>
      </c>
      <c r="E165" s="128" t="s">
        <v>168</v>
      </c>
      <c r="F165" s="129" t="s">
        <v>109</v>
      </c>
      <c r="G165" s="103">
        <f t="shared" si="138"/>
        <v>69.150000000000006</v>
      </c>
      <c r="H165" s="103">
        <f t="shared" si="139"/>
        <v>69.150000000000006</v>
      </c>
      <c r="I165" s="168">
        <v>3</v>
      </c>
      <c r="J165" s="166">
        <v>10.85</v>
      </c>
      <c r="K165" s="168">
        <v>3</v>
      </c>
      <c r="L165" s="166">
        <v>10.95</v>
      </c>
      <c r="M165" s="168">
        <v>4</v>
      </c>
      <c r="N165" s="166">
        <v>12.75</v>
      </c>
      <c r="O165" s="168">
        <v>4</v>
      </c>
      <c r="P165" s="166">
        <v>12.25</v>
      </c>
      <c r="Q165" s="168">
        <v>3</v>
      </c>
      <c r="R165" s="166">
        <v>10.45</v>
      </c>
      <c r="S165" s="168">
        <v>3</v>
      </c>
      <c r="T165" s="166">
        <v>11.9</v>
      </c>
      <c r="U165" s="74">
        <f t="shared" si="140"/>
        <v>3</v>
      </c>
      <c r="V165" s="74">
        <f t="shared" si="141"/>
        <v>3</v>
      </c>
      <c r="W165" s="74">
        <f t="shared" si="142"/>
        <v>4</v>
      </c>
      <c r="X165" s="74">
        <f t="shared" si="143"/>
        <v>4</v>
      </c>
      <c r="Y165" s="74">
        <f t="shared" si="144"/>
        <v>3</v>
      </c>
      <c r="Z165" s="74">
        <f t="shared" si="145"/>
        <v>3</v>
      </c>
      <c r="AA165" s="74"/>
      <c r="AB165" s="71">
        <f t="shared" si="146"/>
        <v>0</v>
      </c>
      <c r="AC165" s="71">
        <f t="shared" si="146"/>
        <v>0</v>
      </c>
      <c r="AD165" s="71">
        <f t="shared" si="146"/>
        <v>3</v>
      </c>
      <c r="AE165" s="71">
        <f t="shared" si="146"/>
        <v>0</v>
      </c>
      <c r="AF165" s="71">
        <f t="shared" si="146"/>
        <v>0</v>
      </c>
    </row>
    <row r="166" spans="1:32">
      <c r="A166" s="127" t="s">
        <v>376</v>
      </c>
      <c r="B166" s="127" t="s">
        <v>34</v>
      </c>
      <c r="C166" s="127" t="s">
        <v>93</v>
      </c>
      <c r="D166" s="127" t="s">
        <v>464</v>
      </c>
      <c r="E166" s="128" t="s">
        <v>377</v>
      </c>
      <c r="F166" s="129" t="s">
        <v>109</v>
      </c>
      <c r="G166" s="7">
        <f t="shared" si="138"/>
        <v>67.900000000000006</v>
      </c>
      <c r="H166" s="7">
        <f t="shared" si="139"/>
        <v>67.900000000000006</v>
      </c>
      <c r="I166" s="81">
        <v>3</v>
      </c>
      <c r="J166" s="8">
        <v>11.85</v>
      </c>
      <c r="K166" s="81">
        <v>3</v>
      </c>
      <c r="L166" s="8">
        <v>11.1</v>
      </c>
      <c r="M166" s="81">
        <v>3</v>
      </c>
      <c r="N166" s="8">
        <v>12.3</v>
      </c>
      <c r="O166" s="81">
        <v>3</v>
      </c>
      <c r="P166" s="8">
        <v>11.05</v>
      </c>
      <c r="Q166" s="81">
        <v>3</v>
      </c>
      <c r="R166" s="8">
        <v>10.1</v>
      </c>
      <c r="S166" s="81">
        <v>3</v>
      </c>
      <c r="T166" s="8">
        <v>11.5</v>
      </c>
      <c r="U166" s="74">
        <f t="shared" si="140"/>
        <v>3</v>
      </c>
      <c r="V166" s="74">
        <f t="shared" si="141"/>
        <v>3</v>
      </c>
      <c r="W166" s="74">
        <f t="shared" si="142"/>
        <v>3</v>
      </c>
      <c r="X166" s="74">
        <f t="shared" si="143"/>
        <v>3</v>
      </c>
      <c r="Y166" s="74">
        <f t="shared" si="144"/>
        <v>3</v>
      </c>
      <c r="Z166" s="74">
        <f t="shared" si="145"/>
        <v>3</v>
      </c>
      <c r="AA166" s="74"/>
      <c r="AB166" s="71">
        <f t="shared" si="146"/>
        <v>0</v>
      </c>
      <c r="AC166" s="71">
        <f t="shared" si="146"/>
        <v>0</v>
      </c>
      <c r="AD166" s="71">
        <f t="shared" si="146"/>
        <v>3</v>
      </c>
      <c r="AE166" s="71">
        <f t="shared" si="146"/>
        <v>0</v>
      </c>
      <c r="AF166" s="71">
        <f t="shared" si="146"/>
        <v>0</v>
      </c>
    </row>
    <row r="167" spans="1:32">
      <c r="A167" s="127" t="s">
        <v>374</v>
      </c>
      <c r="B167" s="127" t="s">
        <v>34</v>
      </c>
      <c r="C167" s="127" t="s">
        <v>93</v>
      </c>
      <c r="D167" s="127" t="s">
        <v>464</v>
      </c>
      <c r="E167" s="128" t="s">
        <v>375</v>
      </c>
      <c r="F167" s="129" t="s">
        <v>109</v>
      </c>
      <c r="G167" s="7">
        <f t="shared" si="138"/>
        <v>61.949999999999996</v>
      </c>
      <c r="H167" s="7">
        <f t="shared" si="139"/>
        <v>61.949999999999996</v>
      </c>
      <c r="I167" s="81">
        <v>3</v>
      </c>
      <c r="J167" s="8">
        <v>10.1</v>
      </c>
      <c r="K167" s="81">
        <v>3</v>
      </c>
      <c r="L167" s="8">
        <v>11.45</v>
      </c>
      <c r="M167" s="81">
        <v>3</v>
      </c>
      <c r="N167" s="8">
        <v>12.2</v>
      </c>
      <c r="O167" s="81">
        <v>3</v>
      </c>
      <c r="P167" s="8">
        <v>10.55</v>
      </c>
      <c r="Q167" s="81">
        <v>3</v>
      </c>
      <c r="R167" s="8">
        <v>6.5</v>
      </c>
      <c r="S167" s="81">
        <v>3</v>
      </c>
      <c r="T167" s="8">
        <v>11.15</v>
      </c>
      <c r="U167" s="74">
        <f t="shared" ref="U167:U171" si="147">I167</f>
        <v>3</v>
      </c>
      <c r="V167" s="74">
        <f t="shared" ref="V167:V171" si="148">K167</f>
        <v>3</v>
      </c>
      <c r="W167" s="74">
        <f t="shared" ref="W167:W171" si="149">M167</f>
        <v>3</v>
      </c>
      <c r="X167" s="74">
        <f t="shared" ref="X167:X171" si="150">O167</f>
        <v>3</v>
      </c>
      <c r="Y167" s="74">
        <f t="shared" ref="Y167:Y171" si="151">Q167</f>
        <v>3</v>
      </c>
      <c r="Z167" s="74">
        <f t="shared" ref="Z167:Z171" si="152">S167</f>
        <v>3</v>
      </c>
      <c r="AA167" s="74"/>
      <c r="AB167" s="71">
        <f t="shared" ref="AB167:AF183" si="153">IF(COUNTIF($U167:$Z167,AB$1)=MAX(COUNTIF($U167:$Z167,$AB$1),COUNTIF($U167:$Z167,$AC$1),COUNTIF($U167:$Z167,$AD$1),COUNTIF($U167:$Z167,$AE$1),COUNTIF($U167:$Z167,$AF$1)),AB$1,0)</f>
        <v>0</v>
      </c>
      <c r="AC167" s="71">
        <f t="shared" si="153"/>
        <v>0</v>
      </c>
      <c r="AD167" s="71">
        <f t="shared" si="153"/>
        <v>3</v>
      </c>
      <c r="AE167" s="71">
        <f t="shared" si="153"/>
        <v>0</v>
      </c>
      <c r="AF167" s="71">
        <f t="shared" si="153"/>
        <v>0</v>
      </c>
    </row>
    <row r="168" spans="1:32">
      <c r="A168" s="136" t="s">
        <v>372</v>
      </c>
      <c r="B168" s="136" t="s">
        <v>34</v>
      </c>
      <c r="C168" s="136">
        <v>2</v>
      </c>
      <c r="D168" s="136" t="s">
        <v>445</v>
      </c>
      <c r="E168" s="137" t="s">
        <v>373</v>
      </c>
      <c r="F168" s="129" t="s">
        <v>109</v>
      </c>
      <c r="G168" s="103">
        <f t="shared" si="138"/>
        <v>56.745000000000012</v>
      </c>
      <c r="H168" s="103">
        <f t="shared" si="139"/>
        <v>43.650000000000006</v>
      </c>
      <c r="I168" s="81">
        <v>2</v>
      </c>
      <c r="J168" s="8">
        <v>10.6</v>
      </c>
      <c r="K168" s="81"/>
      <c r="L168" s="8"/>
      <c r="M168" s="81"/>
      <c r="N168" s="8"/>
      <c r="O168" s="81">
        <v>2</v>
      </c>
      <c r="P168" s="8">
        <v>10.65</v>
      </c>
      <c r="Q168" s="81">
        <v>2</v>
      </c>
      <c r="R168" s="8">
        <v>11.1</v>
      </c>
      <c r="S168" s="81">
        <v>2</v>
      </c>
      <c r="T168" s="8">
        <v>11.3</v>
      </c>
      <c r="U168" s="74">
        <f t="shared" si="147"/>
        <v>2</v>
      </c>
      <c r="V168" s="74">
        <f t="shared" si="148"/>
        <v>0</v>
      </c>
      <c r="W168" s="74">
        <f t="shared" si="149"/>
        <v>0</v>
      </c>
      <c r="X168" s="74">
        <f t="shared" si="150"/>
        <v>2</v>
      </c>
      <c r="Y168" s="74">
        <f t="shared" si="151"/>
        <v>2</v>
      </c>
      <c r="Z168" s="74">
        <f t="shared" si="152"/>
        <v>2</v>
      </c>
      <c r="AA168" s="74"/>
      <c r="AB168" s="71">
        <f t="shared" si="153"/>
        <v>0</v>
      </c>
      <c r="AC168" s="71">
        <f t="shared" si="153"/>
        <v>2</v>
      </c>
      <c r="AD168" s="71">
        <f t="shared" si="153"/>
        <v>0</v>
      </c>
      <c r="AE168" s="71">
        <f t="shared" si="153"/>
        <v>0</v>
      </c>
      <c r="AF168" s="71">
        <f t="shared" si="153"/>
        <v>0</v>
      </c>
    </row>
    <row r="169" spans="1:32">
      <c r="A169" s="127" t="s">
        <v>363</v>
      </c>
      <c r="B169" s="127" t="s">
        <v>34</v>
      </c>
      <c r="C169" s="127">
        <v>2</v>
      </c>
      <c r="D169" s="127" t="s">
        <v>445</v>
      </c>
      <c r="E169" s="128" t="s">
        <v>364</v>
      </c>
      <c r="F169" s="129" t="s">
        <v>109</v>
      </c>
      <c r="G169" s="103">
        <f t="shared" si="138"/>
        <v>55.575000000000003</v>
      </c>
      <c r="H169" s="103">
        <f t="shared" si="139"/>
        <v>42.75</v>
      </c>
      <c r="I169" s="81">
        <v>2</v>
      </c>
      <c r="J169" s="8">
        <v>9.6999999999999993</v>
      </c>
      <c r="K169" s="81"/>
      <c r="L169" s="8"/>
      <c r="M169" s="81"/>
      <c r="N169" s="8"/>
      <c r="O169" s="81">
        <v>2</v>
      </c>
      <c r="P169" s="8">
        <v>10.3</v>
      </c>
      <c r="Q169" s="81">
        <v>2</v>
      </c>
      <c r="R169" s="8">
        <v>11.4</v>
      </c>
      <c r="S169" s="81">
        <v>2</v>
      </c>
      <c r="T169" s="8">
        <v>11.35</v>
      </c>
      <c r="U169" s="74">
        <f t="shared" si="147"/>
        <v>2</v>
      </c>
      <c r="V169" s="74">
        <f t="shared" si="148"/>
        <v>0</v>
      </c>
      <c r="W169" s="74">
        <f t="shared" si="149"/>
        <v>0</v>
      </c>
      <c r="X169" s="74">
        <f t="shared" si="150"/>
        <v>2</v>
      </c>
      <c r="Y169" s="74">
        <f t="shared" si="151"/>
        <v>2</v>
      </c>
      <c r="Z169" s="74">
        <f t="shared" si="152"/>
        <v>2</v>
      </c>
      <c r="AA169" s="74"/>
      <c r="AB169" s="71">
        <f t="shared" si="153"/>
        <v>0</v>
      </c>
      <c r="AC169" s="71">
        <f t="shared" si="153"/>
        <v>2</v>
      </c>
      <c r="AD169" s="71">
        <f t="shared" si="153"/>
        <v>0</v>
      </c>
      <c r="AE169" s="71">
        <f t="shared" si="153"/>
        <v>0</v>
      </c>
      <c r="AF169" s="71">
        <f t="shared" si="153"/>
        <v>0</v>
      </c>
    </row>
    <row r="170" spans="1:32">
      <c r="A170" s="127" t="s">
        <v>379</v>
      </c>
      <c r="B170" s="127" t="s">
        <v>34</v>
      </c>
      <c r="C170" s="127">
        <v>2</v>
      </c>
      <c r="D170" s="127" t="s">
        <v>445</v>
      </c>
      <c r="E170" s="128" t="s">
        <v>380</v>
      </c>
      <c r="F170" s="129" t="s">
        <v>109</v>
      </c>
      <c r="G170" s="103">
        <f t="shared" si="138"/>
        <v>55.510000000000005</v>
      </c>
      <c r="H170" s="103">
        <f t="shared" si="139"/>
        <v>42.7</v>
      </c>
      <c r="I170" s="81">
        <v>2</v>
      </c>
      <c r="J170" s="8">
        <v>9.9</v>
      </c>
      <c r="K170" s="81"/>
      <c r="L170" s="8"/>
      <c r="M170" s="81"/>
      <c r="N170" s="8"/>
      <c r="O170" s="81">
        <v>2</v>
      </c>
      <c r="P170" s="8">
        <v>10.6</v>
      </c>
      <c r="Q170" s="81">
        <v>2</v>
      </c>
      <c r="R170" s="8">
        <v>10.9</v>
      </c>
      <c r="S170" s="81">
        <v>2</v>
      </c>
      <c r="T170" s="8">
        <v>11.3</v>
      </c>
      <c r="U170" s="74">
        <f t="shared" si="147"/>
        <v>2</v>
      </c>
      <c r="V170" s="74">
        <f t="shared" si="148"/>
        <v>0</v>
      </c>
      <c r="W170" s="74">
        <f t="shared" si="149"/>
        <v>0</v>
      </c>
      <c r="X170" s="74">
        <f t="shared" si="150"/>
        <v>2</v>
      </c>
      <c r="Y170" s="74">
        <f t="shared" si="151"/>
        <v>2</v>
      </c>
      <c r="Z170" s="74">
        <f t="shared" si="152"/>
        <v>2</v>
      </c>
      <c r="AA170" s="74"/>
      <c r="AB170" s="71">
        <f t="shared" si="153"/>
        <v>0</v>
      </c>
      <c r="AC170" s="71">
        <f t="shared" si="153"/>
        <v>2</v>
      </c>
      <c r="AD170" s="71">
        <f t="shared" si="153"/>
        <v>0</v>
      </c>
      <c r="AE170" s="71">
        <f t="shared" si="153"/>
        <v>0</v>
      </c>
      <c r="AF170" s="71">
        <f t="shared" si="153"/>
        <v>0</v>
      </c>
    </row>
    <row r="171" spans="1:32">
      <c r="A171" s="127" t="s">
        <v>378</v>
      </c>
      <c r="B171" s="127" t="s">
        <v>34</v>
      </c>
      <c r="C171" s="127">
        <v>2</v>
      </c>
      <c r="D171" s="127" t="s">
        <v>445</v>
      </c>
      <c r="E171" s="128" t="s">
        <v>157</v>
      </c>
      <c r="F171" s="129" t="s">
        <v>109</v>
      </c>
      <c r="G171" s="103">
        <f t="shared" si="138"/>
        <v>54.210000000000008</v>
      </c>
      <c r="H171" s="103">
        <f t="shared" si="139"/>
        <v>41.7</v>
      </c>
      <c r="I171" s="81">
        <v>2</v>
      </c>
      <c r="J171" s="8">
        <v>9.6</v>
      </c>
      <c r="K171" s="81"/>
      <c r="L171" s="8"/>
      <c r="M171" s="81"/>
      <c r="N171" s="8"/>
      <c r="O171" s="81">
        <v>2</v>
      </c>
      <c r="P171" s="8">
        <v>9.35</v>
      </c>
      <c r="Q171" s="81">
        <v>2</v>
      </c>
      <c r="R171" s="8">
        <v>11.5</v>
      </c>
      <c r="S171" s="81">
        <v>2</v>
      </c>
      <c r="T171" s="8">
        <v>11.25</v>
      </c>
      <c r="U171" s="74">
        <f t="shared" si="147"/>
        <v>2</v>
      </c>
      <c r="V171" s="74">
        <f t="shared" si="148"/>
        <v>0</v>
      </c>
      <c r="W171" s="74">
        <f t="shared" si="149"/>
        <v>0</v>
      </c>
      <c r="X171" s="74">
        <f t="shared" si="150"/>
        <v>2</v>
      </c>
      <c r="Y171" s="74">
        <f t="shared" si="151"/>
        <v>2</v>
      </c>
      <c r="Z171" s="74">
        <f t="shared" si="152"/>
        <v>2</v>
      </c>
      <c r="AA171" s="74"/>
      <c r="AB171" s="71">
        <f t="shared" si="153"/>
        <v>0</v>
      </c>
      <c r="AC171" s="71">
        <f t="shared" si="153"/>
        <v>2</v>
      </c>
      <c r="AD171" s="71">
        <f t="shared" si="153"/>
        <v>0</v>
      </c>
      <c r="AE171" s="71">
        <f t="shared" si="153"/>
        <v>0</v>
      </c>
      <c r="AF171" s="71">
        <f t="shared" si="153"/>
        <v>0</v>
      </c>
    </row>
    <row r="172" spans="1:32">
      <c r="A172" s="127" t="s">
        <v>358</v>
      </c>
      <c r="B172" s="127" t="s">
        <v>34</v>
      </c>
      <c r="C172" s="127" t="s">
        <v>95</v>
      </c>
      <c r="D172" s="127"/>
      <c r="E172" s="128" t="s">
        <v>359</v>
      </c>
      <c r="F172" s="129" t="s">
        <v>109</v>
      </c>
      <c r="G172" s="103">
        <f t="shared" si="138"/>
        <v>0</v>
      </c>
      <c r="H172" s="103">
        <f t="shared" si="139"/>
        <v>0</v>
      </c>
      <c r="U172" s="74">
        <f t="shared" ref="U172:U177" si="154">I172</f>
        <v>0</v>
      </c>
      <c r="V172" s="74">
        <f t="shared" ref="V172:V177" si="155">K172</f>
        <v>0</v>
      </c>
      <c r="W172" s="74">
        <f t="shared" ref="W172:W177" si="156">M172</f>
        <v>0</v>
      </c>
      <c r="X172" s="74">
        <f t="shared" ref="X172:X177" si="157">O172</f>
        <v>0</v>
      </c>
      <c r="Y172" s="74">
        <f t="shared" ref="Y172:Y177" si="158">Q172</f>
        <v>0</v>
      </c>
      <c r="Z172" s="74">
        <f t="shared" ref="Z172:Z177" si="159">S172</f>
        <v>0</v>
      </c>
      <c r="AA172" s="74"/>
      <c r="AB172" s="71">
        <f t="shared" si="153"/>
        <v>1</v>
      </c>
      <c r="AC172" s="71">
        <f t="shared" si="153"/>
        <v>2</v>
      </c>
      <c r="AD172" s="71">
        <f t="shared" si="153"/>
        <v>3</v>
      </c>
      <c r="AE172" s="71">
        <f t="shared" si="153"/>
        <v>4</v>
      </c>
      <c r="AF172" s="71">
        <f t="shared" si="153"/>
        <v>5</v>
      </c>
    </row>
    <row r="173" spans="1:32">
      <c r="A173" s="127" t="s">
        <v>415</v>
      </c>
      <c r="B173" s="127" t="s">
        <v>34</v>
      </c>
      <c r="C173" s="127" t="s">
        <v>93</v>
      </c>
      <c r="D173" s="127" t="s">
        <v>492</v>
      </c>
      <c r="E173" s="128" t="s">
        <v>416</v>
      </c>
      <c r="F173" s="129" t="s">
        <v>408</v>
      </c>
      <c r="G173" s="7">
        <f t="shared" si="138"/>
        <v>72.45</v>
      </c>
      <c r="H173" s="7">
        <f t="shared" si="139"/>
        <v>72.45</v>
      </c>
      <c r="I173" s="169">
        <v>5</v>
      </c>
      <c r="J173" s="167">
        <v>13.45</v>
      </c>
      <c r="K173" s="169">
        <v>3</v>
      </c>
      <c r="L173" s="167">
        <v>11.6</v>
      </c>
      <c r="M173" s="169">
        <v>4</v>
      </c>
      <c r="N173" s="167">
        <v>12.7</v>
      </c>
      <c r="O173" s="169">
        <v>5</v>
      </c>
      <c r="P173" s="167">
        <v>14.5</v>
      </c>
      <c r="Q173" s="169">
        <v>5</v>
      </c>
      <c r="R173" s="167">
        <v>13.7</v>
      </c>
      <c r="S173" s="169">
        <v>5</v>
      </c>
      <c r="T173" s="167">
        <v>6.5</v>
      </c>
      <c r="U173" s="74">
        <f t="shared" si="154"/>
        <v>5</v>
      </c>
      <c r="V173" s="74">
        <f t="shared" si="155"/>
        <v>3</v>
      </c>
      <c r="W173" s="74">
        <f t="shared" si="156"/>
        <v>4</v>
      </c>
      <c r="X173" s="74">
        <f t="shared" si="157"/>
        <v>5</v>
      </c>
      <c r="Y173" s="74">
        <f t="shared" si="158"/>
        <v>5</v>
      </c>
      <c r="Z173" s="74">
        <f t="shared" si="159"/>
        <v>5</v>
      </c>
      <c r="AA173" s="74"/>
      <c r="AB173" s="71">
        <f t="shared" si="153"/>
        <v>0</v>
      </c>
      <c r="AC173" s="71">
        <f t="shared" si="153"/>
        <v>0</v>
      </c>
      <c r="AD173" s="71">
        <f t="shared" si="153"/>
        <v>0</v>
      </c>
      <c r="AE173" s="71">
        <f t="shared" si="153"/>
        <v>0</v>
      </c>
      <c r="AF173" s="71">
        <f t="shared" si="153"/>
        <v>5</v>
      </c>
    </row>
    <row r="174" spans="1:32">
      <c r="A174" s="127" t="s">
        <v>419</v>
      </c>
      <c r="B174" s="127" t="s">
        <v>34</v>
      </c>
      <c r="C174" s="127">
        <v>2</v>
      </c>
      <c r="D174" s="127" t="s">
        <v>443</v>
      </c>
      <c r="E174" s="128" t="s">
        <v>420</v>
      </c>
      <c r="F174" s="129" t="s">
        <v>408</v>
      </c>
      <c r="G174" s="103">
        <f t="shared" si="138"/>
        <v>54.860000000000007</v>
      </c>
      <c r="H174" s="103">
        <f t="shared" si="139"/>
        <v>42.2</v>
      </c>
      <c r="I174" s="169">
        <v>2</v>
      </c>
      <c r="J174" s="167">
        <v>10.199999999999999</v>
      </c>
      <c r="K174" s="169"/>
      <c r="L174" s="167"/>
      <c r="M174" s="169"/>
      <c r="N174" s="171"/>
      <c r="O174" s="169">
        <v>2</v>
      </c>
      <c r="P174" s="167">
        <v>11.15</v>
      </c>
      <c r="Q174" s="169">
        <v>2</v>
      </c>
      <c r="R174" s="167">
        <v>10.25</v>
      </c>
      <c r="S174" s="169">
        <v>2</v>
      </c>
      <c r="T174" s="167">
        <v>10.6</v>
      </c>
      <c r="U174" s="74">
        <f t="shared" si="154"/>
        <v>2</v>
      </c>
      <c r="V174" s="74">
        <f t="shared" si="155"/>
        <v>0</v>
      </c>
      <c r="W174" s="74">
        <f t="shared" si="156"/>
        <v>0</v>
      </c>
      <c r="X174" s="74">
        <f t="shared" si="157"/>
        <v>2</v>
      </c>
      <c r="Y174" s="74">
        <f t="shared" si="158"/>
        <v>2</v>
      </c>
      <c r="Z174" s="74">
        <f t="shared" si="159"/>
        <v>2</v>
      </c>
      <c r="AA174" s="74"/>
      <c r="AB174" s="71">
        <f t="shared" si="153"/>
        <v>0</v>
      </c>
      <c r="AC174" s="71">
        <f t="shared" si="153"/>
        <v>2</v>
      </c>
      <c r="AD174" s="71">
        <f t="shared" si="153"/>
        <v>0</v>
      </c>
      <c r="AE174" s="71">
        <f t="shared" si="153"/>
        <v>0</v>
      </c>
      <c r="AF174" s="71">
        <f t="shared" si="153"/>
        <v>0</v>
      </c>
    </row>
    <row r="175" spans="1:32">
      <c r="A175" s="127" t="s">
        <v>487</v>
      </c>
      <c r="B175" s="127" t="s">
        <v>34</v>
      </c>
      <c r="C175" s="127" t="s">
        <v>34</v>
      </c>
      <c r="D175" s="127"/>
      <c r="E175" s="128" t="s">
        <v>174</v>
      </c>
      <c r="F175" s="129" t="s">
        <v>166</v>
      </c>
      <c r="G175" s="103">
        <f t="shared" si="138"/>
        <v>0</v>
      </c>
      <c r="H175" s="103">
        <f t="shared" si="139"/>
        <v>0</v>
      </c>
      <c r="U175" s="74">
        <f t="shared" si="154"/>
        <v>0</v>
      </c>
      <c r="V175" s="74">
        <f t="shared" si="155"/>
        <v>0</v>
      </c>
      <c r="W175" s="74">
        <f t="shared" si="156"/>
        <v>0</v>
      </c>
      <c r="X175" s="74">
        <f t="shared" si="157"/>
        <v>0</v>
      </c>
      <c r="Y175" s="74">
        <f t="shared" si="158"/>
        <v>0</v>
      </c>
      <c r="Z175" s="74">
        <f t="shared" si="159"/>
        <v>0</v>
      </c>
      <c r="AA175" s="74"/>
      <c r="AB175" s="71">
        <f t="shared" si="153"/>
        <v>1</v>
      </c>
      <c r="AC175" s="71">
        <f t="shared" si="153"/>
        <v>2</v>
      </c>
      <c r="AD175" s="71">
        <f t="shared" si="153"/>
        <v>3</v>
      </c>
      <c r="AE175" s="71">
        <f t="shared" si="153"/>
        <v>4</v>
      </c>
      <c r="AF175" s="71">
        <f t="shared" si="153"/>
        <v>5</v>
      </c>
    </row>
    <row r="176" spans="1:32">
      <c r="A176" s="127" t="s">
        <v>417</v>
      </c>
      <c r="B176" s="127" t="s">
        <v>34</v>
      </c>
      <c r="C176" s="127">
        <v>2</v>
      </c>
      <c r="D176" s="127" t="s">
        <v>443</v>
      </c>
      <c r="E176" s="128" t="s">
        <v>418</v>
      </c>
      <c r="F176" s="129" t="s">
        <v>408</v>
      </c>
      <c r="G176" s="103">
        <f t="shared" si="138"/>
        <v>54.339999999999996</v>
      </c>
      <c r="H176" s="103">
        <f t="shared" si="139"/>
        <v>41.8</v>
      </c>
      <c r="I176" s="169">
        <v>2</v>
      </c>
      <c r="J176" s="167">
        <v>10</v>
      </c>
      <c r="K176" s="169"/>
      <c r="L176" s="167"/>
      <c r="M176" s="169"/>
      <c r="N176" s="171"/>
      <c r="O176" s="169">
        <v>2</v>
      </c>
      <c r="P176" s="167">
        <v>11.25</v>
      </c>
      <c r="Q176" s="169">
        <v>2</v>
      </c>
      <c r="R176" s="167">
        <v>9.6999999999999993</v>
      </c>
      <c r="S176" s="169">
        <v>2</v>
      </c>
      <c r="T176" s="167">
        <v>10.85</v>
      </c>
      <c r="U176" s="74">
        <f t="shared" si="154"/>
        <v>2</v>
      </c>
      <c r="V176" s="74">
        <f t="shared" si="155"/>
        <v>0</v>
      </c>
      <c r="W176" s="74">
        <f t="shared" si="156"/>
        <v>0</v>
      </c>
      <c r="X176" s="74">
        <f t="shared" si="157"/>
        <v>2</v>
      </c>
      <c r="Y176" s="74">
        <f t="shared" si="158"/>
        <v>2</v>
      </c>
      <c r="Z176" s="74">
        <f t="shared" si="159"/>
        <v>2</v>
      </c>
      <c r="AA176" s="74"/>
      <c r="AB176" s="71">
        <f t="shared" si="153"/>
        <v>0</v>
      </c>
      <c r="AC176" s="71">
        <f t="shared" si="153"/>
        <v>2</v>
      </c>
      <c r="AD176" s="71">
        <f t="shared" si="153"/>
        <v>0</v>
      </c>
      <c r="AE176" s="71">
        <f t="shared" si="153"/>
        <v>0</v>
      </c>
      <c r="AF176" s="71">
        <f t="shared" si="153"/>
        <v>0</v>
      </c>
    </row>
    <row r="177" spans="1:32">
      <c r="A177" s="127" t="s">
        <v>429</v>
      </c>
      <c r="B177" s="127" t="s">
        <v>34</v>
      </c>
      <c r="C177" s="127">
        <v>2</v>
      </c>
      <c r="D177" s="127" t="s">
        <v>443</v>
      </c>
      <c r="E177" s="128" t="s">
        <v>430</v>
      </c>
      <c r="F177" s="129" t="s">
        <v>408</v>
      </c>
      <c r="G177" s="103">
        <f t="shared" si="138"/>
        <v>53.69</v>
      </c>
      <c r="H177" s="103">
        <f t="shared" si="139"/>
        <v>41.3</v>
      </c>
      <c r="I177" s="81">
        <v>2</v>
      </c>
      <c r="J177" s="8">
        <v>9.6</v>
      </c>
      <c r="K177" s="81"/>
      <c r="L177" s="8"/>
      <c r="M177" s="81"/>
      <c r="N177" s="8"/>
      <c r="O177" s="81">
        <v>2</v>
      </c>
      <c r="P177" s="8">
        <v>10.55</v>
      </c>
      <c r="Q177" s="81">
        <v>2</v>
      </c>
      <c r="R177" s="8">
        <v>10.45</v>
      </c>
      <c r="S177" s="81">
        <v>2</v>
      </c>
      <c r="T177" s="8">
        <v>10.7</v>
      </c>
      <c r="U177" s="74">
        <f t="shared" si="154"/>
        <v>2</v>
      </c>
      <c r="V177" s="74">
        <f t="shared" si="155"/>
        <v>0</v>
      </c>
      <c r="W177" s="74">
        <f t="shared" si="156"/>
        <v>0</v>
      </c>
      <c r="X177" s="74">
        <f t="shared" si="157"/>
        <v>2</v>
      </c>
      <c r="Y177" s="74">
        <f t="shared" si="158"/>
        <v>2</v>
      </c>
      <c r="Z177" s="74">
        <f t="shared" si="159"/>
        <v>2</v>
      </c>
      <c r="AA177" s="74"/>
      <c r="AB177" s="71">
        <f t="shared" si="153"/>
        <v>0</v>
      </c>
      <c r="AC177" s="71">
        <f t="shared" si="153"/>
        <v>2</v>
      </c>
      <c r="AD177" s="71">
        <f t="shared" si="153"/>
        <v>0</v>
      </c>
      <c r="AE177" s="71">
        <f t="shared" si="153"/>
        <v>0</v>
      </c>
      <c r="AF177" s="71">
        <f t="shared" si="153"/>
        <v>0</v>
      </c>
    </row>
    <row r="178" spans="1:32">
      <c r="A178" s="127" t="s">
        <v>421</v>
      </c>
      <c r="B178" s="127" t="s">
        <v>34</v>
      </c>
      <c r="C178" s="127">
        <v>2</v>
      </c>
      <c r="D178" s="127" t="s">
        <v>443</v>
      </c>
      <c r="E178" s="128" t="s">
        <v>422</v>
      </c>
      <c r="F178" s="129" t="s">
        <v>408</v>
      </c>
      <c r="G178" s="103">
        <f t="shared" si="138"/>
        <v>53.365000000000009</v>
      </c>
      <c r="H178" s="103">
        <f t="shared" si="139"/>
        <v>41.050000000000004</v>
      </c>
      <c r="I178" s="169">
        <v>2</v>
      </c>
      <c r="J178" s="167">
        <v>9.9</v>
      </c>
      <c r="K178" s="169"/>
      <c r="L178" s="167"/>
      <c r="M178" s="169"/>
      <c r="N178" s="167"/>
      <c r="O178" s="169">
        <v>2</v>
      </c>
      <c r="P178" s="167">
        <v>10.7</v>
      </c>
      <c r="Q178" s="169">
        <v>2</v>
      </c>
      <c r="R178" s="167">
        <v>10.1</v>
      </c>
      <c r="S178" s="169">
        <v>2</v>
      </c>
      <c r="T178" s="167">
        <v>10.35</v>
      </c>
      <c r="U178" s="74">
        <f t="shared" ref="U178:U179" si="160">I178</f>
        <v>2</v>
      </c>
      <c r="V178" s="74">
        <f t="shared" ref="V178:V179" si="161">K178</f>
        <v>0</v>
      </c>
      <c r="W178" s="74">
        <f t="shared" ref="W178:W179" si="162">M178</f>
        <v>0</v>
      </c>
      <c r="X178" s="74">
        <f t="shared" ref="X178:X179" si="163">O178</f>
        <v>2</v>
      </c>
      <c r="Y178" s="74">
        <f t="shared" ref="Y178:Y179" si="164">Q178</f>
        <v>2</v>
      </c>
      <c r="Z178" s="74">
        <f t="shared" ref="Z178:Z179" si="165">S178</f>
        <v>2</v>
      </c>
      <c r="AA178" s="74"/>
      <c r="AB178" s="71">
        <f t="shared" si="153"/>
        <v>0</v>
      </c>
      <c r="AC178" s="71">
        <f t="shared" si="153"/>
        <v>2</v>
      </c>
      <c r="AD178" s="71">
        <f t="shared" si="153"/>
        <v>0</v>
      </c>
      <c r="AE178" s="71">
        <f t="shared" si="153"/>
        <v>0</v>
      </c>
      <c r="AF178" s="71">
        <f t="shared" si="153"/>
        <v>0</v>
      </c>
    </row>
    <row r="179" spans="1:32">
      <c r="A179" s="127" t="s">
        <v>370</v>
      </c>
      <c r="B179" s="127" t="s">
        <v>34</v>
      </c>
      <c r="C179" s="127" t="s">
        <v>95</v>
      </c>
      <c r="D179" s="127"/>
      <c r="E179" s="128" t="s">
        <v>371</v>
      </c>
      <c r="F179" s="129" t="s">
        <v>109</v>
      </c>
      <c r="G179" s="103">
        <f t="shared" si="138"/>
        <v>0</v>
      </c>
      <c r="H179" s="103">
        <f t="shared" si="139"/>
        <v>0</v>
      </c>
      <c r="U179" s="74">
        <f t="shared" si="160"/>
        <v>0</v>
      </c>
      <c r="V179" s="74">
        <f t="shared" si="161"/>
        <v>0</v>
      </c>
      <c r="W179" s="74">
        <f t="shared" si="162"/>
        <v>0</v>
      </c>
      <c r="X179" s="74">
        <f t="shared" si="163"/>
        <v>0</v>
      </c>
      <c r="Y179" s="74">
        <f t="shared" si="164"/>
        <v>0</v>
      </c>
      <c r="Z179" s="74">
        <f t="shared" si="165"/>
        <v>0</v>
      </c>
      <c r="AA179" s="74"/>
      <c r="AB179" s="71">
        <f t="shared" si="153"/>
        <v>1</v>
      </c>
      <c r="AC179" s="71">
        <f t="shared" si="153"/>
        <v>2</v>
      </c>
      <c r="AD179" s="71">
        <f t="shared" si="153"/>
        <v>3</v>
      </c>
      <c r="AE179" s="71">
        <f t="shared" si="153"/>
        <v>4</v>
      </c>
      <c r="AF179" s="71">
        <f t="shared" si="153"/>
        <v>5</v>
      </c>
    </row>
    <row r="180" spans="1:32">
      <c r="A180" s="127" t="s">
        <v>427</v>
      </c>
      <c r="B180" s="127" t="s">
        <v>34</v>
      </c>
      <c r="C180" s="127">
        <v>2</v>
      </c>
      <c r="D180" s="127" t="s">
        <v>443</v>
      </c>
      <c r="E180" s="128" t="s">
        <v>428</v>
      </c>
      <c r="F180" s="129" t="s">
        <v>408</v>
      </c>
      <c r="G180" s="103">
        <f t="shared" si="138"/>
        <v>53.234999999999999</v>
      </c>
      <c r="H180" s="103">
        <f t="shared" si="139"/>
        <v>40.949999999999996</v>
      </c>
      <c r="I180" s="169">
        <v>2</v>
      </c>
      <c r="J180" s="167">
        <v>10.1</v>
      </c>
      <c r="K180" s="169"/>
      <c r="L180" s="167"/>
      <c r="M180" s="169"/>
      <c r="N180" s="171"/>
      <c r="O180" s="169">
        <v>2</v>
      </c>
      <c r="P180" s="167">
        <v>10.7</v>
      </c>
      <c r="Q180" s="169">
        <v>2</v>
      </c>
      <c r="R180" s="167">
        <v>9.9</v>
      </c>
      <c r="S180" s="169">
        <v>2</v>
      </c>
      <c r="T180" s="167">
        <v>10.25</v>
      </c>
      <c r="U180" s="74">
        <f t="shared" ref="U180:U182" si="166">I180</f>
        <v>2</v>
      </c>
      <c r="V180" s="74">
        <f t="shared" ref="V180:V182" si="167">K180</f>
        <v>0</v>
      </c>
      <c r="W180" s="74">
        <f t="shared" ref="W180:W182" si="168">M180</f>
        <v>0</v>
      </c>
      <c r="X180" s="74">
        <f t="shared" ref="X180:X182" si="169">O180</f>
        <v>2</v>
      </c>
      <c r="Y180" s="74">
        <f t="shared" ref="Y180:Y182" si="170">Q180</f>
        <v>2</v>
      </c>
      <c r="Z180" s="74">
        <f t="shared" ref="Z180:Z182" si="171">S180</f>
        <v>2</v>
      </c>
      <c r="AA180" s="74"/>
      <c r="AB180" s="71">
        <f t="shared" si="153"/>
        <v>0</v>
      </c>
      <c r="AC180" s="71">
        <f t="shared" si="153"/>
        <v>2</v>
      </c>
      <c r="AD180" s="71">
        <f t="shared" si="153"/>
        <v>0</v>
      </c>
      <c r="AE180" s="71">
        <f t="shared" si="153"/>
        <v>0</v>
      </c>
      <c r="AF180" s="71">
        <f t="shared" si="153"/>
        <v>0</v>
      </c>
    </row>
    <row r="181" spans="1:32">
      <c r="A181" s="127" t="s">
        <v>474</v>
      </c>
      <c r="B181" s="127" t="s">
        <v>34</v>
      </c>
      <c r="C181" s="127" t="s">
        <v>95</v>
      </c>
      <c r="D181" s="127"/>
      <c r="E181" s="128" t="s">
        <v>475</v>
      </c>
      <c r="F181" s="129" t="s">
        <v>480</v>
      </c>
      <c r="G181" s="103">
        <f t="shared" si="138"/>
        <v>0</v>
      </c>
      <c r="H181" s="103">
        <f t="shared" si="139"/>
        <v>0</v>
      </c>
      <c r="U181" s="74">
        <f t="shared" si="166"/>
        <v>0</v>
      </c>
      <c r="V181" s="74">
        <f t="shared" si="167"/>
        <v>0</v>
      </c>
      <c r="W181" s="74">
        <f t="shared" si="168"/>
        <v>0</v>
      </c>
      <c r="X181" s="74">
        <f t="shared" si="169"/>
        <v>0</v>
      </c>
      <c r="Y181" s="74">
        <f t="shared" si="170"/>
        <v>0</v>
      </c>
      <c r="Z181" s="74">
        <f t="shared" si="171"/>
        <v>0</v>
      </c>
      <c r="AA181" s="74"/>
      <c r="AB181" s="71">
        <f t="shared" si="153"/>
        <v>1</v>
      </c>
      <c r="AC181" s="71">
        <f t="shared" si="153"/>
        <v>2</v>
      </c>
      <c r="AD181" s="71">
        <f t="shared" si="153"/>
        <v>3</v>
      </c>
      <c r="AE181" s="71">
        <f t="shared" si="153"/>
        <v>4</v>
      </c>
      <c r="AF181" s="71">
        <f t="shared" si="153"/>
        <v>5</v>
      </c>
    </row>
    <row r="182" spans="1:32">
      <c r="A182" s="127" t="s">
        <v>411</v>
      </c>
      <c r="B182" s="127" t="s">
        <v>34</v>
      </c>
      <c r="C182" s="127">
        <v>2</v>
      </c>
      <c r="D182" s="127" t="s">
        <v>443</v>
      </c>
      <c r="E182" s="128" t="s">
        <v>412</v>
      </c>
      <c r="F182" s="129" t="s">
        <v>408</v>
      </c>
      <c r="G182" s="103">
        <f t="shared" si="138"/>
        <v>52.13</v>
      </c>
      <c r="H182" s="103">
        <f t="shared" si="139"/>
        <v>40.1</v>
      </c>
      <c r="I182" s="81">
        <v>2</v>
      </c>
      <c r="J182" s="8">
        <v>9.3000000000000007</v>
      </c>
      <c r="K182" s="81"/>
      <c r="L182" s="8"/>
      <c r="M182" s="81"/>
      <c r="N182" s="57"/>
      <c r="O182" s="81">
        <v>2</v>
      </c>
      <c r="P182" s="8">
        <v>11.05</v>
      </c>
      <c r="Q182" s="81">
        <v>2</v>
      </c>
      <c r="R182" s="57">
        <v>9.9499999999999993</v>
      </c>
      <c r="S182" s="81">
        <v>2</v>
      </c>
      <c r="T182" s="8">
        <v>9.8000000000000007</v>
      </c>
      <c r="U182" s="74">
        <f t="shared" si="166"/>
        <v>2</v>
      </c>
      <c r="V182" s="74">
        <f t="shared" si="167"/>
        <v>0</v>
      </c>
      <c r="W182" s="74">
        <f t="shared" si="168"/>
        <v>0</v>
      </c>
      <c r="X182" s="74">
        <f t="shared" si="169"/>
        <v>2</v>
      </c>
      <c r="Y182" s="74">
        <f t="shared" si="170"/>
        <v>2</v>
      </c>
      <c r="Z182" s="74">
        <f t="shared" si="171"/>
        <v>2</v>
      </c>
      <c r="AA182" s="74"/>
      <c r="AB182" s="71">
        <f t="shared" si="153"/>
        <v>0</v>
      </c>
      <c r="AC182" s="71">
        <f t="shared" si="153"/>
        <v>2</v>
      </c>
      <c r="AD182" s="71">
        <f t="shared" si="153"/>
        <v>0</v>
      </c>
      <c r="AE182" s="71">
        <f t="shared" si="153"/>
        <v>0</v>
      </c>
      <c r="AF182" s="71">
        <f t="shared" si="153"/>
        <v>0</v>
      </c>
    </row>
    <row r="183" spans="1:32">
      <c r="A183" s="127" t="s">
        <v>489</v>
      </c>
      <c r="B183" s="127" t="s">
        <v>34</v>
      </c>
      <c r="C183" s="127" t="s">
        <v>34</v>
      </c>
      <c r="D183" s="127"/>
      <c r="E183" s="128" t="s">
        <v>176</v>
      </c>
      <c r="F183" s="129" t="s">
        <v>166</v>
      </c>
      <c r="G183" s="103">
        <f t="shared" si="138"/>
        <v>0</v>
      </c>
      <c r="H183" s="103">
        <f t="shared" si="139"/>
        <v>0</v>
      </c>
      <c r="I183" s="168"/>
      <c r="J183" s="166"/>
      <c r="K183" s="168"/>
      <c r="L183" s="166"/>
      <c r="M183" s="168"/>
      <c r="N183" s="166"/>
      <c r="O183" s="168"/>
      <c r="P183" s="166"/>
      <c r="Q183" s="168"/>
      <c r="R183" s="166"/>
      <c r="S183" s="168"/>
      <c r="T183" s="166"/>
      <c r="U183" s="74">
        <f t="shared" ref="U183:U193" si="172">I183</f>
        <v>0</v>
      </c>
      <c r="V183" s="74">
        <f t="shared" ref="V183:V193" si="173">K183</f>
        <v>0</v>
      </c>
      <c r="W183" s="74">
        <f t="shared" ref="W183:W193" si="174">M183</f>
        <v>0</v>
      </c>
      <c r="X183" s="74">
        <f t="shared" ref="X183:X193" si="175">O183</f>
        <v>0</v>
      </c>
      <c r="Y183" s="74">
        <f t="shared" ref="Y183:Y193" si="176">Q183</f>
        <v>0</v>
      </c>
      <c r="Z183" s="74">
        <f t="shared" ref="Z183:Z193" si="177">S183</f>
        <v>0</v>
      </c>
      <c r="AA183" s="74"/>
      <c r="AB183" s="71">
        <f t="shared" si="153"/>
        <v>1</v>
      </c>
      <c r="AC183" s="71">
        <f t="shared" si="153"/>
        <v>2</v>
      </c>
      <c r="AD183" s="71">
        <f t="shared" si="153"/>
        <v>3</v>
      </c>
      <c r="AE183" s="71">
        <f t="shared" si="153"/>
        <v>4</v>
      </c>
      <c r="AF183" s="71">
        <f t="shared" si="153"/>
        <v>5</v>
      </c>
    </row>
    <row r="184" spans="1:32">
      <c r="A184" s="127" t="s">
        <v>423</v>
      </c>
      <c r="B184" s="127" t="s">
        <v>34</v>
      </c>
      <c r="C184" s="127" t="s">
        <v>34</v>
      </c>
      <c r="D184" s="127"/>
      <c r="E184" s="128" t="s">
        <v>424</v>
      </c>
      <c r="F184" s="129" t="s">
        <v>408</v>
      </c>
      <c r="G184" s="7"/>
      <c r="H184" s="7"/>
      <c r="I184" s="169"/>
      <c r="J184" s="167"/>
      <c r="K184" s="169"/>
      <c r="L184" s="167"/>
      <c r="M184" s="169"/>
      <c r="N184" s="171"/>
      <c r="O184" s="169"/>
      <c r="P184" s="167"/>
      <c r="Q184" s="169"/>
      <c r="R184" s="167"/>
      <c r="S184" s="169"/>
      <c r="T184" s="167"/>
      <c r="U184" s="74">
        <f t="shared" si="172"/>
        <v>0</v>
      </c>
      <c r="V184" s="74">
        <f t="shared" si="173"/>
        <v>0</v>
      </c>
      <c r="W184" s="74">
        <f t="shared" si="174"/>
        <v>0</v>
      </c>
      <c r="X184" s="74">
        <f t="shared" si="175"/>
        <v>0</v>
      </c>
      <c r="Y184" s="74">
        <f t="shared" si="176"/>
        <v>0</v>
      </c>
      <c r="Z184" s="74">
        <f t="shared" si="177"/>
        <v>0</v>
      </c>
      <c r="AA184" s="74"/>
      <c r="AB184" s="71">
        <f t="shared" ref="AB184:AF193" si="178">IF(COUNTIF($U184:$Z184,AB$1)=MAX(COUNTIF($U184:$Z184,$AB$1),COUNTIF($U184:$Z184,$AC$1),COUNTIF($U184:$Z184,$AD$1),COUNTIF($U184:$Z184,$AE$1),COUNTIF($U184:$Z184,$AF$1)),AB$1,0)</f>
        <v>1</v>
      </c>
      <c r="AC184" s="71">
        <f t="shared" si="178"/>
        <v>2</v>
      </c>
      <c r="AD184" s="71">
        <f t="shared" si="178"/>
        <v>3</v>
      </c>
      <c r="AE184" s="71">
        <f t="shared" si="178"/>
        <v>4</v>
      </c>
      <c r="AF184" s="71">
        <f t="shared" si="178"/>
        <v>5</v>
      </c>
    </row>
    <row r="185" spans="1:32">
      <c r="A185" s="127" t="s">
        <v>425</v>
      </c>
      <c r="B185" s="127" t="s">
        <v>34</v>
      </c>
      <c r="C185" s="127">
        <v>1</v>
      </c>
      <c r="D185" s="127" t="s">
        <v>446</v>
      </c>
      <c r="E185" s="128" t="s">
        <v>426</v>
      </c>
      <c r="F185" s="129" t="s">
        <v>408</v>
      </c>
      <c r="G185" s="7">
        <f>IF(B185="A",H185,IF(C185&gt;2,H185,H185*1.3))</f>
        <v>49.205000000000005</v>
      </c>
      <c r="H185" s="7">
        <f>J185+L185+N185+P185+R185+T185</f>
        <v>37.85</v>
      </c>
      <c r="I185" s="81">
        <v>1</v>
      </c>
      <c r="J185" s="167">
        <v>10.1</v>
      </c>
      <c r="K185" s="169"/>
      <c r="L185" s="167"/>
      <c r="M185" s="169"/>
      <c r="N185" s="171"/>
      <c r="O185" s="81">
        <v>1</v>
      </c>
      <c r="P185" s="167">
        <v>9.6</v>
      </c>
      <c r="Q185" s="81">
        <v>1</v>
      </c>
      <c r="R185" s="167">
        <v>10</v>
      </c>
      <c r="S185" s="81">
        <v>1</v>
      </c>
      <c r="T185" s="167">
        <v>8.15</v>
      </c>
      <c r="U185" s="74">
        <f t="shared" si="172"/>
        <v>1</v>
      </c>
      <c r="V185" s="74">
        <f t="shared" si="173"/>
        <v>0</v>
      </c>
      <c r="W185" s="74">
        <f t="shared" si="174"/>
        <v>0</v>
      </c>
      <c r="X185" s="74">
        <f t="shared" si="175"/>
        <v>1</v>
      </c>
      <c r="Y185" s="74">
        <f t="shared" si="176"/>
        <v>1</v>
      </c>
      <c r="Z185" s="74">
        <f t="shared" si="177"/>
        <v>1</v>
      </c>
      <c r="AA185" s="74"/>
      <c r="AB185" s="71">
        <f t="shared" si="178"/>
        <v>1</v>
      </c>
      <c r="AC185" s="71">
        <f t="shared" si="178"/>
        <v>0</v>
      </c>
      <c r="AD185" s="71">
        <f t="shared" si="178"/>
        <v>0</v>
      </c>
      <c r="AE185" s="71">
        <f t="shared" si="178"/>
        <v>0</v>
      </c>
      <c r="AF185" s="71">
        <f t="shared" si="178"/>
        <v>0</v>
      </c>
    </row>
    <row r="186" spans="1:32">
      <c r="A186" s="127" t="s">
        <v>433</v>
      </c>
      <c r="B186" s="127" t="s">
        <v>34</v>
      </c>
      <c r="C186" s="127">
        <v>1</v>
      </c>
      <c r="D186" s="127" t="s">
        <v>446</v>
      </c>
      <c r="E186" s="128" t="s">
        <v>434</v>
      </c>
      <c r="F186" s="129" t="s">
        <v>408</v>
      </c>
      <c r="G186" s="7">
        <f>IF(B186="A",H186,IF(C186&gt;2,H186,H186*1.3))</f>
        <v>44.720000000000006</v>
      </c>
      <c r="H186" s="7">
        <f>J186+L186+N186+P186+R186+T186</f>
        <v>34.400000000000006</v>
      </c>
      <c r="I186" s="81">
        <v>1</v>
      </c>
      <c r="J186" s="167">
        <v>8.4</v>
      </c>
      <c r="K186" s="169"/>
      <c r="L186" s="167"/>
      <c r="M186" s="169"/>
      <c r="N186" s="171"/>
      <c r="O186" s="81">
        <v>1</v>
      </c>
      <c r="P186" s="167">
        <v>9.65</v>
      </c>
      <c r="Q186" s="81">
        <v>1</v>
      </c>
      <c r="R186" s="167">
        <v>9.9</v>
      </c>
      <c r="S186" s="81">
        <v>1</v>
      </c>
      <c r="T186" s="167">
        <v>6.45</v>
      </c>
      <c r="U186" s="74">
        <f t="shared" si="172"/>
        <v>1</v>
      </c>
      <c r="V186" s="74">
        <f t="shared" si="173"/>
        <v>0</v>
      </c>
      <c r="W186" s="74">
        <f t="shared" si="174"/>
        <v>0</v>
      </c>
      <c r="X186" s="74">
        <f t="shared" si="175"/>
        <v>1</v>
      </c>
      <c r="Y186" s="74">
        <f t="shared" si="176"/>
        <v>1</v>
      </c>
      <c r="Z186" s="74">
        <f t="shared" si="177"/>
        <v>1</v>
      </c>
      <c r="AA186" s="74"/>
      <c r="AB186" s="71">
        <f t="shared" si="178"/>
        <v>1</v>
      </c>
      <c r="AC186" s="71">
        <f t="shared" si="178"/>
        <v>0</v>
      </c>
      <c r="AD186" s="71">
        <f t="shared" si="178"/>
        <v>0</v>
      </c>
      <c r="AE186" s="71">
        <f t="shared" si="178"/>
        <v>0</v>
      </c>
      <c r="AF186" s="71">
        <f t="shared" si="178"/>
        <v>0</v>
      </c>
    </row>
    <row r="187" spans="1:32">
      <c r="A187" s="127" t="s">
        <v>483</v>
      </c>
      <c r="B187" s="127" t="s">
        <v>34</v>
      </c>
      <c r="C187" s="127" t="s">
        <v>95</v>
      </c>
      <c r="D187" s="127"/>
      <c r="E187" s="128" t="s">
        <v>170</v>
      </c>
      <c r="F187" s="129" t="s">
        <v>166</v>
      </c>
      <c r="G187" s="103">
        <f>IF(B187="A",H187,IF(C187&gt;2,H187,H187*1.3))</f>
        <v>0</v>
      </c>
      <c r="H187" s="103">
        <f>J187+L187+N187+P187+R187+T187</f>
        <v>0</v>
      </c>
      <c r="U187" s="74">
        <f t="shared" si="172"/>
        <v>0</v>
      </c>
      <c r="V187" s="74">
        <f t="shared" si="173"/>
        <v>0</v>
      </c>
      <c r="W187" s="74">
        <f t="shared" si="174"/>
        <v>0</v>
      </c>
      <c r="X187" s="74">
        <f t="shared" si="175"/>
        <v>0</v>
      </c>
      <c r="Y187" s="74">
        <f t="shared" si="176"/>
        <v>0</v>
      </c>
      <c r="Z187" s="74">
        <f t="shared" si="177"/>
        <v>0</v>
      </c>
      <c r="AA187" s="74"/>
      <c r="AB187" s="71">
        <f t="shared" si="178"/>
        <v>1</v>
      </c>
      <c r="AC187" s="71">
        <f t="shared" si="178"/>
        <v>2</v>
      </c>
      <c r="AD187" s="71">
        <f t="shared" si="178"/>
        <v>3</v>
      </c>
      <c r="AE187" s="71">
        <f t="shared" si="178"/>
        <v>4</v>
      </c>
      <c r="AF187" s="71">
        <f t="shared" si="178"/>
        <v>5</v>
      </c>
    </row>
    <row r="188" spans="1:32">
      <c r="A188" s="127" t="s">
        <v>413</v>
      </c>
      <c r="B188" s="127" t="s">
        <v>34</v>
      </c>
      <c r="C188" s="127">
        <v>1</v>
      </c>
      <c r="D188" s="127" t="s">
        <v>446</v>
      </c>
      <c r="E188" s="128" t="s">
        <v>414</v>
      </c>
      <c r="F188" s="129" t="s">
        <v>408</v>
      </c>
      <c r="G188" s="7">
        <f>IF(B188="A",H188,IF(C188&gt;2,H188,H188*1.3))</f>
        <v>44.2</v>
      </c>
      <c r="H188" s="7">
        <f>J188+L188+N188+P188+R188+T188</f>
        <v>34</v>
      </c>
      <c r="I188" s="81">
        <v>1</v>
      </c>
      <c r="J188" s="167">
        <v>9</v>
      </c>
      <c r="K188" s="169"/>
      <c r="L188" s="167"/>
      <c r="M188" s="169"/>
      <c r="N188" s="167"/>
      <c r="O188" s="81">
        <v>1</v>
      </c>
      <c r="P188" s="167">
        <v>9.9</v>
      </c>
      <c r="Q188" s="81">
        <v>1</v>
      </c>
      <c r="R188" s="167">
        <v>9.3000000000000007</v>
      </c>
      <c r="S188" s="81">
        <v>1</v>
      </c>
      <c r="T188" s="167">
        <v>5.8</v>
      </c>
      <c r="U188" s="74">
        <f t="shared" si="172"/>
        <v>1</v>
      </c>
      <c r="V188" s="74">
        <f t="shared" si="173"/>
        <v>0</v>
      </c>
      <c r="W188" s="74">
        <f t="shared" si="174"/>
        <v>0</v>
      </c>
      <c r="X188" s="74">
        <f t="shared" si="175"/>
        <v>1</v>
      </c>
      <c r="Y188" s="74">
        <f t="shared" si="176"/>
        <v>1</v>
      </c>
      <c r="Z188" s="74">
        <f t="shared" si="177"/>
        <v>1</v>
      </c>
      <c r="AA188" s="74"/>
      <c r="AB188" s="71">
        <f t="shared" si="178"/>
        <v>1</v>
      </c>
      <c r="AC188" s="71">
        <f t="shared" si="178"/>
        <v>0</v>
      </c>
      <c r="AD188" s="71">
        <f t="shared" si="178"/>
        <v>0</v>
      </c>
      <c r="AE188" s="71">
        <f t="shared" si="178"/>
        <v>0</v>
      </c>
      <c r="AF188" s="71">
        <f t="shared" si="178"/>
        <v>0</v>
      </c>
    </row>
    <row r="189" spans="1:32">
      <c r="A189" s="127" t="s">
        <v>485</v>
      </c>
      <c r="B189" s="127" t="s">
        <v>34</v>
      </c>
      <c r="C189" s="127" t="s">
        <v>95</v>
      </c>
      <c r="D189" s="127"/>
      <c r="E189" s="128" t="s">
        <v>88</v>
      </c>
      <c r="F189" s="129" t="s">
        <v>166</v>
      </c>
      <c r="G189" s="103">
        <f>IF(B189="A",H189,IF(C189&gt;2,H189,H189*1.3))</f>
        <v>0</v>
      </c>
      <c r="H189" s="103">
        <f>J189+L189+N189+P189+R189+T189</f>
        <v>0</v>
      </c>
      <c r="U189" s="74">
        <f t="shared" si="172"/>
        <v>0</v>
      </c>
      <c r="V189" s="74">
        <f t="shared" si="173"/>
        <v>0</v>
      </c>
      <c r="W189" s="74">
        <f t="shared" si="174"/>
        <v>0</v>
      </c>
      <c r="X189" s="74">
        <f t="shared" si="175"/>
        <v>0</v>
      </c>
      <c r="Y189" s="74">
        <f t="shared" si="176"/>
        <v>0</v>
      </c>
      <c r="Z189" s="74">
        <f t="shared" si="177"/>
        <v>0</v>
      </c>
      <c r="AA189" s="74"/>
      <c r="AB189" s="71">
        <f t="shared" si="178"/>
        <v>1</v>
      </c>
      <c r="AC189" s="71">
        <f t="shared" si="178"/>
        <v>2</v>
      </c>
      <c r="AD189" s="71">
        <f t="shared" si="178"/>
        <v>3</v>
      </c>
      <c r="AE189" s="71">
        <f t="shared" si="178"/>
        <v>4</v>
      </c>
      <c r="AF189" s="71">
        <f t="shared" si="178"/>
        <v>5</v>
      </c>
    </row>
    <row r="190" spans="1:32">
      <c r="A190" s="127" t="s">
        <v>435</v>
      </c>
      <c r="B190" s="127" t="s">
        <v>34</v>
      </c>
      <c r="C190" s="127" t="s">
        <v>34</v>
      </c>
      <c r="D190" s="127"/>
      <c r="E190" s="128" t="s">
        <v>436</v>
      </c>
      <c r="F190" s="129" t="s">
        <v>408</v>
      </c>
      <c r="G190" s="7"/>
      <c r="H190" s="7"/>
      <c r="I190" s="169"/>
      <c r="J190" s="167"/>
      <c r="K190" s="169"/>
      <c r="L190" s="167"/>
      <c r="M190" s="169"/>
      <c r="N190" s="167"/>
      <c r="O190" s="169"/>
      <c r="P190" s="167"/>
      <c r="Q190" s="169"/>
      <c r="R190" s="167"/>
      <c r="S190" s="169"/>
      <c r="T190" s="167"/>
      <c r="U190" s="74">
        <f t="shared" si="172"/>
        <v>0</v>
      </c>
      <c r="V190" s="74">
        <f t="shared" si="173"/>
        <v>0</v>
      </c>
      <c r="W190" s="74">
        <f t="shared" si="174"/>
        <v>0</v>
      </c>
      <c r="X190" s="74">
        <f t="shared" si="175"/>
        <v>0</v>
      </c>
      <c r="Y190" s="74">
        <f t="shared" si="176"/>
        <v>0</v>
      </c>
      <c r="Z190" s="74">
        <f t="shared" si="177"/>
        <v>0</v>
      </c>
      <c r="AA190" s="74"/>
      <c r="AB190" s="71">
        <f t="shared" si="178"/>
        <v>1</v>
      </c>
      <c r="AC190" s="71">
        <f t="shared" si="178"/>
        <v>2</v>
      </c>
      <c r="AD190" s="71">
        <f t="shared" si="178"/>
        <v>3</v>
      </c>
      <c r="AE190" s="71">
        <f t="shared" si="178"/>
        <v>4</v>
      </c>
      <c r="AF190" s="71">
        <f t="shared" si="178"/>
        <v>5</v>
      </c>
    </row>
    <row r="191" spans="1:32">
      <c r="A191" s="127" t="s">
        <v>431</v>
      </c>
      <c r="B191" s="127" t="s">
        <v>34</v>
      </c>
      <c r="C191" s="127">
        <v>1</v>
      </c>
      <c r="D191" s="127" t="s">
        <v>446</v>
      </c>
      <c r="E191" s="128" t="s">
        <v>432</v>
      </c>
      <c r="F191" s="129" t="s">
        <v>408</v>
      </c>
      <c r="G191" s="7">
        <f>IF(B191="A",H191,IF(C191&gt;2,H191,H191*1.3))</f>
        <v>42.965000000000011</v>
      </c>
      <c r="H191" s="7">
        <f>J191+L191+N191+P191+R191+T191</f>
        <v>33.050000000000004</v>
      </c>
      <c r="I191" s="81">
        <v>1</v>
      </c>
      <c r="J191" s="8">
        <v>8.8000000000000007</v>
      </c>
      <c r="K191" s="81"/>
      <c r="L191" s="8"/>
      <c r="M191" s="81"/>
      <c r="N191" s="8"/>
      <c r="O191" s="81">
        <v>1</v>
      </c>
      <c r="P191" s="8">
        <v>9.9</v>
      </c>
      <c r="Q191" s="81">
        <v>1</v>
      </c>
      <c r="R191" s="8">
        <v>9</v>
      </c>
      <c r="S191" s="81">
        <v>1</v>
      </c>
      <c r="T191" s="8">
        <v>5.35</v>
      </c>
      <c r="U191" s="74">
        <f t="shared" si="172"/>
        <v>1</v>
      </c>
      <c r="V191" s="74">
        <f t="shared" si="173"/>
        <v>0</v>
      </c>
      <c r="W191" s="74">
        <f t="shared" si="174"/>
        <v>0</v>
      </c>
      <c r="X191" s="74">
        <f t="shared" si="175"/>
        <v>1</v>
      </c>
      <c r="Y191" s="74">
        <f t="shared" si="176"/>
        <v>1</v>
      </c>
      <c r="Z191" s="74">
        <f t="shared" si="177"/>
        <v>1</v>
      </c>
      <c r="AA191" s="74"/>
      <c r="AB191" s="71">
        <f t="shared" si="178"/>
        <v>1</v>
      </c>
      <c r="AC191" s="71">
        <f t="shared" si="178"/>
        <v>0</v>
      </c>
      <c r="AD191" s="71">
        <f t="shared" si="178"/>
        <v>0</v>
      </c>
      <c r="AE191" s="71">
        <f t="shared" si="178"/>
        <v>0</v>
      </c>
      <c r="AF191" s="71">
        <f t="shared" si="178"/>
        <v>0</v>
      </c>
    </row>
    <row r="192" spans="1:32">
      <c r="A192" s="127" t="s">
        <v>437</v>
      </c>
      <c r="B192" s="127" t="s">
        <v>34</v>
      </c>
      <c r="C192" s="127" t="s">
        <v>34</v>
      </c>
      <c r="D192" s="127"/>
      <c r="E192" s="128" t="s">
        <v>438</v>
      </c>
      <c r="F192" s="129" t="s">
        <v>408</v>
      </c>
      <c r="G192" s="7"/>
      <c r="H192" s="7"/>
      <c r="I192" s="169"/>
      <c r="J192" s="167"/>
      <c r="K192" s="169"/>
      <c r="L192" s="167"/>
      <c r="M192" s="169"/>
      <c r="N192" s="171"/>
      <c r="O192" s="169"/>
      <c r="P192" s="167"/>
      <c r="Q192" s="169"/>
      <c r="R192" s="167"/>
      <c r="S192" s="169"/>
      <c r="T192" s="167"/>
      <c r="U192" s="74">
        <f t="shared" si="172"/>
        <v>0</v>
      </c>
      <c r="V192" s="74">
        <f t="shared" si="173"/>
        <v>0</v>
      </c>
      <c r="W192" s="74">
        <f t="shared" si="174"/>
        <v>0</v>
      </c>
      <c r="X192" s="74">
        <f t="shared" si="175"/>
        <v>0</v>
      </c>
      <c r="Y192" s="74">
        <f t="shared" si="176"/>
        <v>0</v>
      </c>
      <c r="Z192" s="74">
        <f t="shared" si="177"/>
        <v>0</v>
      </c>
      <c r="AA192" s="74"/>
      <c r="AB192" s="71">
        <f t="shared" si="178"/>
        <v>1</v>
      </c>
      <c r="AC192" s="71">
        <f t="shared" si="178"/>
        <v>2</v>
      </c>
      <c r="AD192" s="71">
        <f t="shared" si="178"/>
        <v>3</v>
      </c>
      <c r="AE192" s="71">
        <f t="shared" si="178"/>
        <v>4</v>
      </c>
      <c r="AF192" s="71">
        <f t="shared" si="178"/>
        <v>5</v>
      </c>
    </row>
    <row r="193" spans="1:32">
      <c r="A193" s="127" t="s">
        <v>488</v>
      </c>
      <c r="B193" s="127" t="s">
        <v>34</v>
      </c>
      <c r="C193" s="127" t="s">
        <v>93</v>
      </c>
      <c r="D193" s="127"/>
      <c r="E193" s="128" t="s">
        <v>175</v>
      </c>
      <c r="F193" s="129" t="s">
        <v>166</v>
      </c>
      <c r="G193" s="7">
        <f>IF(B193="A",H193,IF(C193&gt;2,H193,H193*1.3))</f>
        <v>0</v>
      </c>
      <c r="H193" s="7">
        <f>J193+L193+N193+P193+R193+T193</f>
        <v>0</v>
      </c>
      <c r="I193" s="81"/>
      <c r="J193" s="8"/>
      <c r="K193" s="81"/>
      <c r="L193" s="8"/>
      <c r="M193" s="81"/>
      <c r="N193" s="8"/>
      <c r="O193" s="81"/>
      <c r="P193" s="8"/>
      <c r="Q193" s="81"/>
      <c r="R193" s="8"/>
      <c r="S193" s="81"/>
      <c r="T193" s="8"/>
      <c r="U193" s="74">
        <f t="shared" si="172"/>
        <v>0</v>
      </c>
      <c r="V193" s="74">
        <f t="shared" si="173"/>
        <v>0</v>
      </c>
      <c r="W193" s="74">
        <f t="shared" si="174"/>
        <v>0</v>
      </c>
      <c r="X193" s="74">
        <f t="shared" si="175"/>
        <v>0</v>
      </c>
      <c r="Y193" s="74">
        <f t="shared" si="176"/>
        <v>0</v>
      </c>
      <c r="Z193" s="74">
        <f t="shared" si="177"/>
        <v>0</v>
      </c>
      <c r="AA193" s="74"/>
      <c r="AB193" s="71">
        <f t="shared" si="178"/>
        <v>1</v>
      </c>
      <c r="AC193" s="71">
        <f t="shared" si="178"/>
        <v>2</v>
      </c>
      <c r="AD193" s="71">
        <f t="shared" si="178"/>
        <v>3</v>
      </c>
      <c r="AE193" s="71">
        <f t="shared" si="178"/>
        <v>4</v>
      </c>
      <c r="AF193" s="71">
        <f t="shared" si="178"/>
        <v>5</v>
      </c>
    </row>
    <row r="194" spans="1:32">
      <c r="A194" s="163" t="s">
        <v>439</v>
      </c>
      <c r="B194" s="164" t="s">
        <v>34</v>
      </c>
      <c r="C194" s="164" t="s">
        <v>34</v>
      </c>
      <c r="D194" s="164"/>
      <c r="E194" s="165" t="s">
        <v>440</v>
      </c>
      <c r="F194" s="95" t="s">
        <v>408</v>
      </c>
      <c r="G194" s="7"/>
      <c r="H194" s="7"/>
      <c r="I194" s="169"/>
      <c r="J194" s="167"/>
      <c r="K194" s="169"/>
      <c r="L194" s="167"/>
      <c r="M194" s="169"/>
      <c r="N194" s="171"/>
      <c r="O194" s="169"/>
      <c r="P194" s="167"/>
      <c r="Q194" s="169"/>
      <c r="R194" s="167"/>
      <c r="S194" s="169"/>
      <c r="T194" s="167"/>
      <c r="U194" s="74">
        <f t="shared" ref="U194:U195" si="179">I194</f>
        <v>0</v>
      </c>
      <c r="V194" s="74">
        <f t="shared" ref="V194:V195" si="180">K194</f>
        <v>0</v>
      </c>
      <c r="W194" s="74">
        <f t="shared" ref="W194:W195" si="181">M194</f>
        <v>0</v>
      </c>
      <c r="X194" s="74">
        <f t="shared" ref="X194:X195" si="182">O194</f>
        <v>0</v>
      </c>
      <c r="Y194" s="74">
        <f t="shared" ref="Y194:Y195" si="183">Q194</f>
        <v>0</v>
      </c>
      <c r="Z194" s="74">
        <f t="shared" ref="Z194:Z195" si="184">S194</f>
        <v>0</v>
      </c>
      <c r="AA194" s="74"/>
      <c r="AB194" s="71">
        <f t="shared" ref="AB194:AF195" si="185">IF(COUNTIF($U194:$Z194,AB$1)=MAX(COUNTIF($U194:$Z194,$AB$1),COUNTIF($U194:$Z194,$AC$1),COUNTIF($U194:$Z194,$AD$1),COUNTIF($U194:$Z194,$AE$1),COUNTIF($U194:$Z194,$AF$1)),AB$1,0)</f>
        <v>1</v>
      </c>
      <c r="AC194" s="71">
        <f t="shared" si="185"/>
        <v>2</v>
      </c>
      <c r="AD194" s="71">
        <f t="shared" si="185"/>
        <v>3</v>
      </c>
      <c r="AE194" s="71">
        <f t="shared" si="185"/>
        <v>4</v>
      </c>
      <c r="AF194" s="71">
        <f t="shared" si="185"/>
        <v>5</v>
      </c>
    </row>
    <row r="195" spans="1:32">
      <c r="A195" s="78" t="s">
        <v>490</v>
      </c>
      <c r="B195" s="80" t="s">
        <v>34</v>
      </c>
      <c r="C195" s="80" t="s">
        <v>95</v>
      </c>
      <c r="D195" s="80"/>
      <c r="E195" s="79" t="s">
        <v>120</v>
      </c>
      <c r="F195" s="162" t="s">
        <v>166</v>
      </c>
      <c r="G195" s="103">
        <f t="shared" ref="G195" si="186">IF(B195="A",H195,IF(C195&gt;2,H195,H195*1.3))</f>
        <v>0</v>
      </c>
      <c r="H195" s="103">
        <f t="shared" ref="H195" si="187">J195+L195+N195+P195+R195+T195</f>
        <v>0</v>
      </c>
      <c r="U195" s="74">
        <f t="shared" si="179"/>
        <v>0</v>
      </c>
      <c r="V195" s="74">
        <f t="shared" si="180"/>
        <v>0</v>
      </c>
      <c r="W195" s="74">
        <f t="shared" si="181"/>
        <v>0</v>
      </c>
      <c r="X195" s="74">
        <f t="shared" si="182"/>
        <v>0</v>
      </c>
      <c r="Y195" s="74">
        <f t="shared" si="183"/>
        <v>0</v>
      </c>
      <c r="Z195" s="74">
        <f t="shared" si="184"/>
        <v>0</v>
      </c>
      <c r="AA195" s="74"/>
      <c r="AB195" s="71">
        <f t="shared" si="185"/>
        <v>1</v>
      </c>
      <c r="AC195" s="71">
        <f t="shared" si="185"/>
        <v>2</v>
      </c>
      <c r="AD195" s="71">
        <f t="shared" si="185"/>
        <v>3</v>
      </c>
      <c r="AE195" s="71">
        <f t="shared" si="185"/>
        <v>4</v>
      </c>
      <c r="AF195" s="71">
        <f t="shared" si="185"/>
        <v>5</v>
      </c>
    </row>
    <row r="196" spans="1:32">
      <c r="G196" s="103">
        <f t="shared" ref="G196:G199" si="188">IF(B196="A",H196,IF(C196&gt;2,H196,H196*1.3))</f>
        <v>0</v>
      </c>
      <c r="H196" s="103">
        <f t="shared" ref="H196:H199" si="189">J196+L196+N196+P196+R196+T196</f>
        <v>0</v>
      </c>
      <c r="I196" s="81"/>
      <c r="J196" s="8"/>
      <c r="K196" s="81"/>
      <c r="L196" s="8"/>
      <c r="M196" s="81"/>
      <c r="N196" s="57"/>
      <c r="O196" s="81"/>
      <c r="P196" s="8"/>
      <c r="Q196" s="81"/>
      <c r="R196" s="8"/>
      <c r="S196" s="81"/>
      <c r="T196" s="8"/>
      <c r="U196" s="74">
        <f t="shared" ref="U196:U199" si="190">I196</f>
        <v>0</v>
      </c>
      <c r="V196" s="74">
        <f t="shared" ref="V196:V199" si="191">K196</f>
        <v>0</v>
      </c>
      <c r="W196" s="74">
        <f t="shared" ref="W196:W199" si="192">M196</f>
        <v>0</v>
      </c>
      <c r="X196" s="74">
        <f t="shared" ref="X196:X199" si="193">O196</f>
        <v>0</v>
      </c>
      <c r="Y196" s="74">
        <f t="shared" ref="Y196:Y199" si="194">Q196</f>
        <v>0</v>
      </c>
      <c r="Z196" s="74">
        <f t="shared" ref="Z196:Z199" si="195">S196</f>
        <v>0</v>
      </c>
      <c r="AA196" s="74"/>
      <c r="AB196" s="71">
        <f t="shared" ref="AB196:AF199" si="196">IF(COUNTIF($U196:$Z196,AB$1)=MAX(COUNTIF($U196:$Z196,$AB$1),COUNTIF($U196:$Z196,$AC$1),COUNTIF($U196:$Z196,$AD$1),COUNTIF($U196:$Z196,$AE$1),COUNTIF($U196:$Z196,$AF$1)),AB$1,0)</f>
        <v>1</v>
      </c>
      <c r="AC196" s="71">
        <f t="shared" si="196"/>
        <v>2</v>
      </c>
      <c r="AD196" s="71">
        <f t="shared" si="196"/>
        <v>3</v>
      </c>
      <c r="AE196" s="71">
        <f t="shared" si="196"/>
        <v>4</v>
      </c>
      <c r="AF196" s="71">
        <f t="shared" si="196"/>
        <v>5</v>
      </c>
    </row>
    <row r="197" spans="1:32">
      <c r="G197" s="103">
        <f t="shared" si="188"/>
        <v>0</v>
      </c>
      <c r="H197" s="103">
        <f t="shared" si="189"/>
        <v>0</v>
      </c>
      <c r="I197" s="81"/>
      <c r="J197" s="8"/>
      <c r="K197" s="81"/>
      <c r="L197" s="8"/>
      <c r="M197" s="81"/>
      <c r="N197" s="57"/>
      <c r="O197" s="81"/>
      <c r="P197" s="8"/>
      <c r="Q197" s="81"/>
      <c r="R197" s="8"/>
      <c r="S197" s="81">
        <v>2</v>
      </c>
      <c r="T197" s="8"/>
      <c r="U197" s="74">
        <f t="shared" si="190"/>
        <v>0</v>
      </c>
      <c r="V197" s="74">
        <f t="shared" si="191"/>
        <v>0</v>
      </c>
      <c r="W197" s="74">
        <f t="shared" si="192"/>
        <v>0</v>
      </c>
      <c r="X197" s="74">
        <f t="shared" si="193"/>
        <v>0</v>
      </c>
      <c r="Y197" s="74">
        <f t="shared" si="194"/>
        <v>0</v>
      </c>
      <c r="Z197" s="74">
        <f t="shared" si="195"/>
        <v>2</v>
      </c>
      <c r="AA197" s="74"/>
      <c r="AB197" s="71">
        <f t="shared" si="196"/>
        <v>0</v>
      </c>
      <c r="AC197" s="71">
        <f t="shared" si="196"/>
        <v>2</v>
      </c>
      <c r="AD197" s="71">
        <f t="shared" si="196"/>
        <v>0</v>
      </c>
      <c r="AE197" s="71">
        <f t="shared" si="196"/>
        <v>0</v>
      </c>
      <c r="AF197" s="71">
        <f t="shared" si="196"/>
        <v>0</v>
      </c>
    </row>
    <row r="198" spans="1:32">
      <c r="G198" s="103">
        <f t="shared" si="188"/>
        <v>0</v>
      </c>
      <c r="H198" s="103">
        <f t="shared" si="189"/>
        <v>0</v>
      </c>
      <c r="I198" s="81"/>
      <c r="J198" s="8"/>
      <c r="K198" s="81"/>
      <c r="L198" s="8"/>
      <c r="M198" s="81"/>
      <c r="N198" s="57"/>
      <c r="O198" s="81"/>
      <c r="P198" s="8"/>
      <c r="Q198" s="81"/>
      <c r="R198" s="8"/>
      <c r="S198" s="81"/>
      <c r="T198" s="8"/>
      <c r="U198" s="74">
        <f t="shared" si="190"/>
        <v>0</v>
      </c>
      <c r="V198" s="74">
        <f t="shared" si="191"/>
        <v>0</v>
      </c>
      <c r="W198" s="74">
        <f t="shared" si="192"/>
        <v>0</v>
      </c>
      <c r="X198" s="74">
        <f t="shared" si="193"/>
        <v>0</v>
      </c>
      <c r="Y198" s="74">
        <f t="shared" si="194"/>
        <v>0</v>
      </c>
      <c r="Z198" s="74">
        <f t="shared" si="195"/>
        <v>0</v>
      </c>
      <c r="AA198" s="74"/>
      <c r="AB198" s="71">
        <f t="shared" si="196"/>
        <v>1</v>
      </c>
      <c r="AC198" s="71">
        <f t="shared" si="196"/>
        <v>2</v>
      </c>
      <c r="AD198" s="71">
        <f t="shared" si="196"/>
        <v>3</v>
      </c>
      <c r="AE198" s="71">
        <f t="shared" si="196"/>
        <v>4</v>
      </c>
      <c r="AF198" s="71">
        <f t="shared" si="196"/>
        <v>5</v>
      </c>
    </row>
    <row r="199" spans="1:32">
      <c r="G199" s="103">
        <f t="shared" si="188"/>
        <v>0</v>
      </c>
      <c r="H199" s="103">
        <f t="shared" si="189"/>
        <v>0</v>
      </c>
      <c r="I199" s="81"/>
      <c r="J199" s="8"/>
      <c r="K199" s="81"/>
      <c r="L199" s="8"/>
      <c r="M199" s="81"/>
      <c r="N199" s="57"/>
      <c r="O199" s="81"/>
      <c r="P199" s="8"/>
      <c r="Q199" s="81"/>
      <c r="R199" s="8"/>
      <c r="S199" s="81"/>
      <c r="T199" s="8"/>
      <c r="U199" s="74">
        <f t="shared" si="190"/>
        <v>0</v>
      </c>
      <c r="V199" s="74">
        <f t="shared" si="191"/>
        <v>0</v>
      </c>
      <c r="W199" s="74">
        <f t="shared" si="192"/>
        <v>0</v>
      </c>
      <c r="X199" s="74">
        <f t="shared" si="193"/>
        <v>0</v>
      </c>
      <c r="Y199" s="74">
        <f t="shared" si="194"/>
        <v>0</v>
      </c>
      <c r="Z199" s="74">
        <f t="shared" si="195"/>
        <v>0</v>
      </c>
      <c r="AA199" s="74"/>
      <c r="AB199" s="71">
        <f t="shared" si="196"/>
        <v>1</v>
      </c>
      <c r="AC199" s="71">
        <f t="shared" si="196"/>
        <v>2</v>
      </c>
      <c r="AD199" s="71">
        <f t="shared" si="196"/>
        <v>3</v>
      </c>
      <c r="AE199" s="71">
        <f t="shared" si="196"/>
        <v>4</v>
      </c>
      <c r="AF199" s="71">
        <f t="shared" si="196"/>
        <v>5</v>
      </c>
    </row>
    <row r="200" spans="1:32">
      <c r="G200" s="103"/>
      <c r="H200" s="103"/>
      <c r="U200" s="74"/>
      <c r="V200" s="74"/>
      <c r="W200" s="74"/>
      <c r="X200" s="74"/>
      <c r="Y200" s="74"/>
      <c r="Z200" s="74"/>
      <c r="AA200" s="74"/>
    </row>
    <row r="201" spans="1:32">
      <c r="G201" s="103"/>
      <c r="H201" s="103"/>
      <c r="U201" s="74"/>
      <c r="V201" s="74"/>
      <c r="W201" s="74"/>
      <c r="X201" s="74"/>
      <c r="Y201" s="74"/>
      <c r="Z201" s="74"/>
      <c r="AA201" s="74"/>
    </row>
    <row r="202" spans="1:32">
      <c r="G202" s="103"/>
      <c r="H202" s="103"/>
      <c r="U202" s="74"/>
      <c r="V202" s="74"/>
      <c r="W202" s="74"/>
      <c r="X202" s="74"/>
      <c r="Y202" s="74"/>
      <c r="Z202" s="74"/>
      <c r="AA202" s="74"/>
    </row>
    <row r="203" spans="1:32">
      <c r="G203" s="103"/>
      <c r="H203" s="103"/>
      <c r="U203" s="74"/>
      <c r="V203" s="74"/>
      <c r="W203" s="74"/>
      <c r="X203" s="74"/>
      <c r="Y203" s="74"/>
      <c r="Z203" s="74"/>
      <c r="AA203" s="74"/>
    </row>
    <row r="204" spans="1:32">
      <c r="G204" s="103"/>
      <c r="H204" s="103"/>
      <c r="U204" s="74"/>
      <c r="V204" s="74"/>
      <c r="W204" s="74"/>
      <c r="X204" s="74"/>
      <c r="Y204" s="74"/>
      <c r="Z204" s="74"/>
      <c r="AA204" s="74"/>
    </row>
    <row r="205" spans="1:32">
      <c r="G205" s="103"/>
      <c r="H205" s="103"/>
      <c r="U205" s="74"/>
      <c r="V205" s="74"/>
      <c r="W205" s="74"/>
      <c r="X205" s="74"/>
      <c r="Y205" s="74"/>
      <c r="Z205" s="74"/>
      <c r="AA205" s="74"/>
    </row>
    <row r="206" spans="1:32">
      <c r="G206" s="103"/>
      <c r="H206" s="103"/>
      <c r="U206" s="74"/>
      <c r="V206" s="74"/>
      <c r="W206" s="74"/>
      <c r="X206" s="74"/>
      <c r="Y206" s="74"/>
      <c r="Z206" s="74"/>
      <c r="AA206" s="74"/>
    </row>
    <row r="207" spans="1:32">
      <c r="G207" s="103"/>
      <c r="H207" s="103"/>
      <c r="U207" s="74"/>
      <c r="V207" s="74"/>
      <c r="W207" s="74"/>
      <c r="X207" s="74"/>
      <c r="Y207" s="74"/>
      <c r="Z207" s="74"/>
      <c r="AA207" s="74"/>
    </row>
    <row r="208" spans="1:32">
      <c r="G208" s="103"/>
      <c r="H208" s="103"/>
      <c r="U208" s="74"/>
      <c r="V208" s="74"/>
      <c r="W208" s="74"/>
      <c r="X208" s="74"/>
      <c r="Y208" s="74"/>
      <c r="Z208" s="74"/>
      <c r="AA208" s="74"/>
    </row>
    <row r="209" spans="7:27">
      <c r="G209" s="103"/>
      <c r="H209" s="103"/>
      <c r="U209" s="74"/>
      <c r="V209" s="74"/>
      <c r="W209" s="74"/>
      <c r="X209" s="74"/>
      <c r="Y209" s="74"/>
      <c r="Z209" s="74"/>
      <c r="AA209" s="74"/>
    </row>
    <row r="210" spans="7:27">
      <c r="G210" s="103"/>
      <c r="H210" s="103"/>
      <c r="U210" s="74"/>
      <c r="V210" s="74"/>
      <c r="W210" s="74"/>
      <c r="X210" s="74"/>
      <c r="Y210" s="74"/>
      <c r="Z210" s="74"/>
      <c r="AA210" s="74"/>
    </row>
    <row r="211" spans="7:27">
      <c r="G211" s="103"/>
      <c r="H211" s="103"/>
      <c r="U211" s="74"/>
      <c r="V211" s="74"/>
      <c r="W211" s="74"/>
      <c r="X211" s="74"/>
      <c r="Y211" s="74"/>
      <c r="Z211" s="74"/>
      <c r="AA211" s="74"/>
    </row>
    <row r="212" spans="7:27">
      <c r="G212" s="103"/>
      <c r="H212" s="103"/>
      <c r="U212" s="74"/>
      <c r="V212" s="74"/>
      <c r="W212" s="74"/>
      <c r="X212" s="74"/>
      <c r="Y212" s="74"/>
      <c r="Z212" s="74"/>
      <c r="AA212" s="74"/>
    </row>
  </sheetData>
  <autoFilter ref="A1:T199">
    <sortState ref="A2:T191">
      <sortCondition ref="F1:F199"/>
    </sortState>
  </autoFilter>
  <sortState ref="A5:Z230">
    <sortCondition descending="1" ref="H2:H249"/>
  </sortState>
  <phoneticPr fontId="0" type="noConversion"/>
  <conditionalFormatting sqref="L1:L71 J1:J71 P1:P71 N1:N71 T1:T71 R1:R71 R73:R157 T73:T157 N73:N157 P73:P157 J73:J157 L73:L157 L163:L1048576 J163:J1048576 P163:P1048576 N163:N1048576 T163:T1048576 R163:R1048576">
    <cfRule type="cellIs" priority="48" stopIfTrue="1" operator="lessThan">
      <formula>7</formula>
    </cfRule>
    <cfRule type="expression" dxfId="93" priority="49" stopIfTrue="1">
      <formula>J1&lt;7+#REF!</formula>
    </cfRule>
  </conditionalFormatting>
  <conditionalFormatting sqref="S191 Q191 O191 M191 K191 I191 S196:S199 Q196:Q199 O196:O199 M196:M199 K196:K199 I196:I199 K164:K171 M164:M171 Q177 K177 O177 S177 M177 I177 Q182:Q183 K182:K183 O182:O183 S182:S183 M182:M183 I182:I183 Q164:Q171 I163:I171 O164:O171 Q185:Q186 Q188 O185:O186 O188 S164:S171 S185:S186 S188 I185:I186 I188 Q193 K193 O193 S193 M193 I193 K2:K71 I2:I71 Q2:Q71 O2:O71 S2:S71 M2:M71 M73:M157 S73:S157 O73:O157 Q73:Q157 I73:I157 K73:K157">
    <cfRule type="expression" priority="45" stopIfTrue="1">
      <formula>J2&lt;7</formula>
    </cfRule>
    <cfRule type="expression" dxfId="92" priority="46" stopIfTrue="1">
      <formula>J2&lt;I2+7</formula>
    </cfRule>
    <cfRule type="expression" dxfId="91" priority="47" stopIfTrue="1">
      <formula>J2&gt;I2+10</formula>
    </cfRule>
  </conditionalFormatting>
  <conditionalFormatting sqref="R158:R162 T158:T162 N158:N162 P158:P162 J158:J162 L158:L162">
    <cfRule type="cellIs" priority="20" stopIfTrue="1" operator="lessThan">
      <formula>7</formula>
    </cfRule>
    <cfRule type="expression" dxfId="90" priority="21" stopIfTrue="1">
      <formula>J158&lt;7+#REF!</formula>
    </cfRule>
  </conditionalFormatting>
  <conditionalFormatting sqref="I158:I162 K158:K162 M158:M162 O158:O162 Q158:Q162 S158:S162">
    <cfRule type="expression" priority="17" stopIfTrue="1">
      <formula>J158&lt;7</formula>
    </cfRule>
    <cfRule type="expression" dxfId="89" priority="18" stopIfTrue="1">
      <formula>J158&lt;I158+7</formula>
    </cfRule>
    <cfRule type="expression" dxfId="88" priority="19" stopIfTrue="1">
      <formula>J158&gt;I158+10</formula>
    </cfRule>
  </conditionalFormatting>
  <conditionalFormatting sqref="L7">
    <cfRule type="expression" priority="9" stopIfTrue="1">
      <formula>M7&lt;7</formula>
    </cfRule>
    <cfRule type="expression" dxfId="87" priority="10" stopIfTrue="1">
      <formula>M7&lt;L7+7</formula>
    </cfRule>
    <cfRule type="expression" dxfId="86" priority="11" stopIfTrue="1">
      <formula>M7&gt;L7+10</formula>
    </cfRule>
  </conditionalFormatting>
  <conditionalFormatting sqref="P7">
    <cfRule type="expression" priority="6" stopIfTrue="1">
      <formula>Q7&lt;7</formula>
    </cfRule>
    <cfRule type="expression" dxfId="85" priority="7" stopIfTrue="1">
      <formula>Q7&lt;P7+7</formula>
    </cfRule>
    <cfRule type="expression" dxfId="84" priority="8" stopIfTrue="1">
      <formula>Q7&gt;P7+10</formula>
    </cfRule>
  </conditionalFormatting>
  <conditionalFormatting sqref="L72 J72 P72 N72 T72 R72">
    <cfRule type="cellIs" priority="4" stopIfTrue="1" operator="lessThan">
      <formula>7</formula>
    </cfRule>
    <cfRule type="expression" dxfId="83" priority="5" stopIfTrue="1">
      <formula>J72&lt;7+#REF!</formula>
    </cfRule>
  </conditionalFormatting>
  <conditionalFormatting sqref="K72 I72 Q72 O72 S72 M72">
    <cfRule type="expression" priority="1" stopIfTrue="1">
      <formula>J72&lt;7</formula>
    </cfRule>
    <cfRule type="expression" dxfId="82" priority="2" stopIfTrue="1">
      <formula>J72&lt;I72+7</formula>
    </cfRule>
    <cfRule type="expression" dxfId="81" priority="3" stopIfTrue="1">
      <formula>J72&gt;I72+10</formula>
    </cfRule>
  </conditionalFormatting>
  <pageMargins left="0.19685039370078741" right="0.19685039370078741" top="0.98425196850393704" bottom="0.51181102362204722" header="0.19685039370078741" footer="0.23622047244094491"/>
  <pageSetup paperSize="9" orientation="landscape" horizontalDpi="300" verticalDpi="300" r:id="rId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D2"/>
  <sheetViews>
    <sheetView topLeftCell="A7" workbookViewId="0">
      <selection sqref="A1:D19"/>
    </sheetView>
  </sheetViews>
  <sheetFormatPr baseColWidth="10" defaultRowHeight="15.75"/>
  <sheetData>
    <row r="1" spans="1:4">
      <c r="A1" t="s">
        <v>460</v>
      </c>
      <c r="B1" t="s">
        <v>32</v>
      </c>
      <c r="C1" t="s">
        <v>458</v>
      </c>
      <c r="D1" t="s">
        <v>459</v>
      </c>
    </row>
    <row r="2" spans="1:4">
      <c r="A2" t="str">
        <f>'Liste GYM'!E29</f>
        <v>ETIENNE Mathis</v>
      </c>
      <c r="B2" t="str">
        <f>'Liste GYM'!A29</f>
        <v>A21</v>
      </c>
      <c r="C2">
        <f>'Liste GYM'!C29</f>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21"/>
  <sheetViews>
    <sheetView zoomScaleNormal="100" workbookViewId="0">
      <selection activeCell="B15" sqref="B15"/>
    </sheetView>
  </sheetViews>
  <sheetFormatPr baseColWidth="10" defaultRowHeight="15.75" outlineLevelCol="1"/>
  <cols>
    <col min="1" max="1" width="4.625" customWidth="1"/>
    <col min="2" max="2" width="31.625" customWidth="1"/>
    <col min="3" max="3" width="29.125" customWidth="1"/>
    <col min="4" max="4" width="5.5" hidden="1" customWidth="1" outlineLevel="1"/>
    <col min="5" max="5" width="9.5" customWidth="1" collapsed="1"/>
    <col min="6" max="6" width="3.625" customWidth="1"/>
    <col min="7" max="7" width="4.625" customWidth="1"/>
    <col min="8" max="8" width="3.625" hidden="1" customWidth="1" outlineLevel="1"/>
    <col min="9" max="9" width="4.625" hidden="1" customWidth="1" outlineLevel="1"/>
    <col min="10" max="10" width="3.625" hidden="1" customWidth="1" outlineLevel="1"/>
    <col min="11" max="11" width="4.625" hidden="1" customWidth="1" outlineLevel="1"/>
    <col min="12" max="12" width="3.625" customWidth="1" collapsed="1"/>
    <col min="13" max="13" width="4.625" customWidth="1"/>
    <col min="14" max="14" width="3.625" customWidth="1"/>
    <col min="15" max="15" width="4.625" customWidth="1"/>
    <col min="16" max="16" width="3.625" customWidth="1"/>
    <col min="17" max="17" width="4.625" customWidth="1"/>
  </cols>
  <sheetData>
    <row r="1" spans="1:17" s="15" customFormat="1" ht="31.5" customHeight="1">
      <c r="A1" s="253" t="s">
        <v>46</v>
      </c>
      <c r="B1" s="253"/>
      <c r="C1" s="253"/>
      <c r="D1" s="253"/>
      <c r="E1" s="253"/>
      <c r="F1" s="253"/>
      <c r="G1" s="253"/>
      <c r="H1" s="253"/>
      <c r="I1" s="253"/>
      <c r="J1" s="253"/>
      <c r="K1" s="253"/>
      <c r="L1" s="253"/>
      <c r="M1" s="253"/>
      <c r="N1" s="253"/>
      <c r="O1" s="253"/>
      <c r="P1" s="253"/>
      <c r="Q1" s="253"/>
    </row>
    <row r="2" spans="1:17" s="2" customFormat="1" ht="78.75">
      <c r="A2" s="11" t="s">
        <v>22</v>
      </c>
      <c r="B2" s="9" t="s">
        <v>1</v>
      </c>
      <c r="C2" s="9" t="s">
        <v>0</v>
      </c>
      <c r="D2" s="26" t="s">
        <v>33</v>
      </c>
      <c r="E2" s="9" t="s">
        <v>20</v>
      </c>
      <c r="F2" s="14" t="s">
        <v>2</v>
      </c>
      <c r="G2" s="12" t="s">
        <v>3</v>
      </c>
      <c r="H2" s="14" t="s">
        <v>14</v>
      </c>
      <c r="I2" s="12" t="s">
        <v>15</v>
      </c>
      <c r="J2" s="14" t="s">
        <v>17</v>
      </c>
      <c r="K2" s="12" t="s">
        <v>18</v>
      </c>
      <c r="L2" s="14" t="s">
        <v>4</v>
      </c>
      <c r="M2" s="12" t="s">
        <v>5</v>
      </c>
      <c r="N2" s="14" t="s">
        <v>8</v>
      </c>
      <c r="O2" s="12" t="s">
        <v>9</v>
      </c>
      <c r="P2" s="14" t="s">
        <v>11</v>
      </c>
      <c r="Q2" s="51" t="s">
        <v>12</v>
      </c>
    </row>
    <row r="3" spans="1:17" s="48" customFormat="1">
      <c r="A3" s="208">
        <v>1</v>
      </c>
      <c r="B3" s="184" t="s">
        <v>165</v>
      </c>
      <c r="C3" s="185" t="s">
        <v>166</v>
      </c>
      <c r="D3" s="186">
        <v>54.210000000000008</v>
      </c>
      <c r="E3" s="187">
        <v>41.7</v>
      </c>
      <c r="F3" s="188">
        <v>1</v>
      </c>
      <c r="G3" s="209">
        <v>10.6</v>
      </c>
      <c r="H3" s="210"/>
      <c r="I3" s="209"/>
      <c r="J3" s="210"/>
      <c r="K3" s="209"/>
      <c r="L3" s="188">
        <v>1</v>
      </c>
      <c r="M3" s="209">
        <v>10.5</v>
      </c>
      <c r="N3" s="188">
        <v>1</v>
      </c>
      <c r="O3" s="209">
        <v>10.199999999999999</v>
      </c>
      <c r="P3" s="188">
        <v>1</v>
      </c>
      <c r="Q3" s="209">
        <v>10.4</v>
      </c>
    </row>
    <row r="4" spans="1:17" s="48" customFormat="1">
      <c r="A4" s="211">
        <f t="shared" ref="A4:A21" si="0">IF(E4=0,"",IF(E4=E3,A3,IF(E3=E2,A3+2,A3+1)))</f>
        <v>2</v>
      </c>
      <c r="B4" s="165" t="s">
        <v>282</v>
      </c>
      <c r="C4" s="190" t="s">
        <v>261</v>
      </c>
      <c r="D4" s="191">
        <v>53.300000000000004</v>
      </c>
      <c r="E4" s="192">
        <v>41</v>
      </c>
      <c r="F4" s="193">
        <v>1</v>
      </c>
      <c r="G4" s="194">
        <v>10.1</v>
      </c>
      <c r="H4" s="193"/>
      <c r="I4" s="194"/>
      <c r="J4" s="193"/>
      <c r="K4" s="196"/>
      <c r="L4" s="193">
        <v>1</v>
      </c>
      <c r="M4" s="194">
        <v>10.45</v>
      </c>
      <c r="N4" s="193">
        <v>1</v>
      </c>
      <c r="O4" s="194">
        <v>10.5</v>
      </c>
      <c r="P4" s="193">
        <v>1</v>
      </c>
      <c r="Q4" s="194">
        <v>9.9499999999999993</v>
      </c>
    </row>
    <row r="5" spans="1:17" s="48" customFormat="1">
      <c r="A5" s="211">
        <f t="shared" si="0"/>
        <v>2</v>
      </c>
      <c r="B5" s="165" t="s">
        <v>470</v>
      </c>
      <c r="C5" s="190" t="s">
        <v>319</v>
      </c>
      <c r="D5" s="212">
        <v>53.300000000000004</v>
      </c>
      <c r="E5" s="213">
        <v>41</v>
      </c>
      <c r="F5" s="193">
        <v>1</v>
      </c>
      <c r="G5" s="194">
        <v>10.1</v>
      </c>
      <c r="H5" s="193"/>
      <c r="I5" s="194"/>
      <c r="J5" s="193"/>
      <c r="K5" s="194"/>
      <c r="L5" s="193">
        <v>1</v>
      </c>
      <c r="M5" s="194">
        <v>10.25</v>
      </c>
      <c r="N5" s="193">
        <v>1</v>
      </c>
      <c r="O5" s="194">
        <v>10.6</v>
      </c>
      <c r="P5" s="193">
        <v>1</v>
      </c>
      <c r="Q5" s="194">
        <v>10.050000000000001</v>
      </c>
    </row>
    <row r="6" spans="1:17" s="48" customFormat="1">
      <c r="A6" s="211">
        <f t="shared" si="0"/>
        <v>4</v>
      </c>
      <c r="B6" s="165" t="s">
        <v>357</v>
      </c>
      <c r="C6" s="190" t="s">
        <v>319</v>
      </c>
      <c r="D6" s="191">
        <v>52.129999999999995</v>
      </c>
      <c r="E6" s="192">
        <v>40.099999999999994</v>
      </c>
      <c r="F6" s="193">
        <v>1</v>
      </c>
      <c r="G6" s="194">
        <v>10.1</v>
      </c>
      <c r="H6" s="193"/>
      <c r="I6" s="194"/>
      <c r="J6" s="193"/>
      <c r="K6" s="194"/>
      <c r="L6" s="193">
        <v>1</v>
      </c>
      <c r="M6" s="194">
        <v>10.199999999999999</v>
      </c>
      <c r="N6" s="193">
        <v>1</v>
      </c>
      <c r="O6" s="194">
        <v>10.1</v>
      </c>
      <c r="P6" s="193">
        <v>1</v>
      </c>
      <c r="Q6" s="194">
        <v>9.6999999999999993</v>
      </c>
    </row>
    <row r="7" spans="1:17" s="49" customFormat="1">
      <c r="A7" s="211">
        <f t="shared" si="0"/>
        <v>5</v>
      </c>
      <c r="B7" s="165" t="s">
        <v>172</v>
      </c>
      <c r="C7" s="190" t="s">
        <v>166</v>
      </c>
      <c r="D7" s="191">
        <v>51.480000000000004</v>
      </c>
      <c r="E7" s="192">
        <v>39.6</v>
      </c>
      <c r="F7" s="193">
        <v>1</v>
      </c>
      <c r="G7" s="205">
        <v>10.5</v>
      </c>
      <c r="H7" s="204"/>
      <c r="I7" s="205"/>
      <c r="J7" s="204"/>
      <c r="K7" s="205"/>
      <c r="L7" s="193">
        <v>1</v>
      </c>
      <c r="M7" s="205">
        <v>9.85</v>
      </c>
      <c r="N7" s="193">
        <v>1</v>
      </c>
      <c r="O7" s="205">
        <v>10.199999999999999</v>
      </c>
      <c r="P7" s="193">
        <v>1</v>
      </c>
      <c r="Q7" s="205">
        <v>9.0500000000000007</v>
      </c>
    </row>
    <row r="8" spans="1:17" s="49" customFormat="1">
      <c r="A8" s="211">
        <f t="shared" si="0"/>
        <v>6</v>
      </c>
      <c r="B8" s="165" t="s">
        <v>347</v>
      </c>
      <c r="C8" s="190" t="s">
        <v>319</v>
      </c>
      <c r="D8" s="191">
        <v>50.89500000000001</v>
      </c>
      <c r="E8" s="192">
        <v>39.150000000000006</v>
      </c>
      <c r="F8" s="193">
        <v>1</v>
      </c>
      <c r="G8" s="194">
        <v>10</v>
      </c>
      <c r="H8" s="193"/>
      <c r="I8" s="194"/>
      <c r="J8" s="193"/>
      <c r="K8" s="194"/>
      <c r="L8" s="193">
        <v>1</v>
      </c>
      <c r="M8" s="194">
        <v>10.1</v>
      </c>
      <c r="N8" s="193">
        <v>1</v>
      </c>
      <c r="O8" s="194">
        <v>10</v>
      </c>
      <c r="P8" s="193">
        <v>1</v>
      </c>
      <c r="Q8" s="194">
        <v>9.0500000000000007</v>
      </c>
    </row>
    <row r="9" spans="1:17" s="49" customFormat="1">
      <c r="A9" s="211">
        <f t="shared" si="0"/>
        <v>7</v>
      </c>
      <c r="B9" s="206" t="s">
        <v>288</v>
      </c>
      <c r="C9" s="190" t="s">
        <v>261</v>
      </c>
      <c r="D9" s="191">
        <v>50.31</v>
      </c>
      <c r="E9" s="192">
        <v>38.700000000000003</v>
      </c>
      <c r="F9" s="193">
        <v>1</v>
      </c>
      <c r="G9" s="194">
        <v>9.6</v>
      </c>
      <c r="H9" s="193"/>
      <c r="I9" s="194"/>
      <c r="J9" s="193"/>
      <c r="K9" s="196"/>
      <c r="L9" s="193">
        <v>1</v>
      </c>
      <c r="M9" s="194">
        <v>9.75</v>
      </c>
      <c r="N9" s="193">
        <v>1</v>
      </c>
      <c r="O9" s="194">
        <v>10.5</v>
      </c>
      <c r="P9" s="193">
        <v>1</v>
      </c>
      <c r="Q9" s="194">
        <v>8.85</v>
      </c>
    </row>
    <row r="10" spans="1:17" s="48" customFormat="1">
      <c r="A10" s="211">
        <f t="shared" si="0"/>
        <v>8</v>
      </c>
      <c r="B10" s="165" t="s">
        <v>248</v>
      </c>
      <c r="C10" s="190" t="s">
        <v>100</v>
      </c>
      <c r="D10" s="191">
        <v>50.180000000000007</v>
      </c>
      <c r="E10" s="192">
        <v>38.6</v>
      </c>
      <c r="F10" s="193">
        <v>1</v>
      </c>
      <c r="G10" s="194">
        <v>10</v>
      </c>
      <c r="H10" s="193"/>
      <c r="I10" s="194"/>
      <c r="J10" s="193"/>
      <c r="K10" s="194"/>
      <c r="L10" s="193">
        <v>1</v>
      </c>
      <c r="M10" s="194">
        <v>10.1</v>
      </c>
      <c r="N10" s="193">
        <v>1</v>
      </c>
      <c r="O10" s="194">
        <v>10.1</v>
      </c>
      <c r="P10" s="193">
        <v>1</v>
      </c>
      <c r="Q10" s="194">
        <v>8.4</v>
      </c>
    </row>
    <row r="11" spans="1:17" s="49" customFormat="1">
      <c r="A11" s="214">
        <f t="shared" si="0"/>
        <v>8</v>
      </c>
      <c r="B11" s="165" t="s">
        <v>286</v>
      </c>
      <c r="C11" s="190" t="s">
        <v>261</v>
      </c>
      <c r="D11" s="191">
        <v>50.180000000000007</v>
      </c>
      <c r="E11" s="192">
        <v>38.6</v>
      </c>
      <c r="F11" s="193">
        <v>1</v>
      </c>
      <c r="G11" s="194">
        <v>9.6999999999999993</v>
      </c>
      <c r="H11" s="193"/>
      <c r="I11" s="194"/>
      <c r="J11" s="193"/>
      <c r="K11" s="196"/>
      <c r="L11" s="193">
        <v>1</v>
      </c>
      <c r="M11" s="194">
        <v>9.4499999999999993</v>
      </c>
      <c r="N11" s="193">
        <v>1</v>
      </c>
      <c r="O11" s="194">
        <v>10.1</v>
      </c>
      <c r="P11" s="193">
        <v>1</v>
      </c>
      <c r="Q11" s="194">
        <v>9.35</v>
      </c>
    </row>
    <row r="12" spans="1:17" s="49" customFormat="1">
      <c r="A12" s="211">
        <f t="shared" si="0"/>
        <v>10</v>
      </c>
      <c r="B12" s="165" t="s">
        <v>167</v>
      </c>
      <c r="C12" s="190" t="s">
        <v>166</v>
      </c>
      <c r="D12" s="191">
        <v>49.335000000000008</v>
      </c>
      <c r="E12" s="192">
        <v>37.950000000000003</v>
      </c>
      <c r="F12" s="193">
        <v>1</v>
      </c>
      <c r="G12" s="205">
        <v>9.9</v>
      </c>
      <c r="H12" s="204"/>
      <c r="I12" s="205"/>
      <c r="J12" s="204"/>
      <c r="K12" s="205"/>
      <c r="L12" s="193">
        <v>1</v>
      </c>
      <c r="M12" s="205">
        <v>9</v>
      </c>
      <c r="N12" s="193">
        <v>1</v>
      </c>
      <c r="O12" s="205">
        <v>9.8000000000000007</v>
      </c>
      <c r="P12" s="193">
        <v>1</v>
      </c>
      <c r="Q12" s="205">
        <v>9.25</v>
      </c>
    </row>
    <row r="13" spans="1:17" s="49" customFormat="1">
      <c r="A13" s="211">
        <f t="shared" si="0"/>
        <v>11</v>
      </c>
      <c r="B13" s="165" t="s">
        <v>426</v>
      </c>
      <c r="C13" s="190" t="s">
        <v>408</v>
      </c>
      <c r="D13" s="212">
        <v>49.205000000000005</v>
      </c>
      <c r="E13" s="213">
        <v>37.85</v>
      </c>
      <c r="F13" s="193">
        <v>1</v>
      </c>
      <c r="G13" s="194">
        <v>10.1</v>
      </c>
      <c r="H13" s="193"/>
      <c r="I13" s="194"/>
      <c r="J13" s="193"/>
      <c r="K13" s="196"/>
      <c r="L13" s="193">
        <v>1</v>
      </c>
      <c r="M13" s="194">
        <v>9.6</v>
      </c>
      <c r="N13" s="193">
        <v>1</v>
      </c>
      <c r="O13" s="194">
        <v>10</v>
      </c>
      <c r="P13" s="193">
        <v>1</v>
      </c>
      <c r="Q13" s="194">
        <v>8.15</v>
      </c>
    </row>
    <row r="14" spans="1:17" s="49" customFormat="1">
      <c r="A14" s="211">
        <f t="shared" si="0"/>
        <v>12</v>
      </c>
      <c r="B14" s="99" t="s">
        <v>245</v>
      </c>
      <c r="C14" s="190" t="s">
        <v>100</v>
      </c>
      <c r="D14" s="191">
        <v>48.814999999999998</v>
      </c>
      <c r="E14" s="192">
        <v>37.549999999999997</v>
      </c>
      <c r="F14" s="193">
        <v>1</v>
      </c>
      <c r="G14" s="194">
        <v>9.1</v>
      </c>
      <c r="H14" s="193"/>
      <c r="I14" s="194"/>
      <c r="J14" s="193"/>
      <c r="K14" s="194"/>
      <c r="L14" s="193">
        <v>1</v>
      </c>
      <c r="M14" s="194">
        <v>9.9</v>
      </c>
      <c r="N14" s="193">
        <v>1</v>
      </c>
      <c r="O14" s="194">
        <v>10.3</v>
      </c>
      <c r="P14" s="193">
        <v>1</v>
      </c>
      <c r="Q14" s="194">
        <v>8.25</v>
      </c>
    </row>
    <row r="15" spans="1:17" s="49" customFormat="1">
      <c r="A15" s="211">
        <f t="shared" si="0"/>
        <v>13</v>
      </c>
      <c r="B15" s="215" t="s">
        <v>158</v>
      </c>
      <c r="C15" s="190" t="s">
        <v>100</v>
      </c>
      <c r="D15" s="191">
        <v>46.28</v>
      </c>
      <c r="E15" s="192">
        <v>35.6</v>
      </c>
      <c r="F15" s="193">
        <v>1</v>
      </c>
      <c r="G15" s="194">
        <v>9.5</v>
      </c>
      <c r="H15" s="193"/>
      <c r="I15" s="194"/>
      <c r="J15" s="193"/>
      <c r="K15" s="194"/>
      <c r="L15" s="193">
        <v>1</v>
      </c>
      <c r="M15" s="194">
        <v>10.199999999999999</v>
      </c>
      <c r="N15" s="193">
        <v>1</v>
      </c>
      <c r="O15" s="194">
        <v>10.199999999999999</v>
      </c>
      <c r="P15" s="193">
        <v>1</v>
      </c>
      <c r="Q15" s="194">
        <v>5.7</v>
      </c>
    </row>
    <row r="16" spans="1:17" s="49" customFormat="1">
      <c r="A16" s="211">
        <f t="shared" si="0"/>
        <v>14</v>
      </c>
      <c r="B16" s="165" t="s">
        <v>434</v>
      </c>
      <c r="C16" s="190" t="s">
        <v>408</v>
      </c>
      <c r="D16" s="212">
        <v>44.720000000000006</v>
      </c>
      <c r="E16" s="213">
        <v>34.400000000000006</v>
      </c>
      <c r="F16" s="193">
        <v>1</v>
      </c>
      <c r="G16" s="194">
        <v>8.4</v>
      </c>
      <c r="H16" s="193"/>
      <c r="I16" s="194"/>
      <c r="J16" s="193"/>
      <c r="K16" s="196"/>
      <c r="L16" s="193">
        <v>1</v>
      </c>
      <c r="M16" s="194">
        <v>9.65</v>
      </c>
      <c r="N16" s="193">
        <v>1</v>
      </c>
      <c r="O16" s="194">
        <v>9.9</v>
      </c>
      <c r="P16" s="193">
        <v>1</v>
      </c>
      <c r="Q16" s="194">
        <v>6.45</v>
      </c>
    </row>
    <row r="17" spans="1:17">
      <c r="A17" s="211">
        <f t="shared" si="0"/>
        <v>15</v>
      </c>
      <c r="B17" s="165" t="s">
        <v>414</v>
      </c>
      <c r="C17" s="190" t="s">
        <v>408</v>
      </c>
      <c r="D17" s="212">
        <v>44.2</v>
      </c>
      <c r="E17" s="213">
        <v>34</v>
      </c>
      <c r="F17" s="193">
        <v>1</v>
      </c>
      <c r="G17" s="194">
        <v>9</v>
      </c>
      <c r="H17" s="193"/>
      <c r="I17" s="194"/>
      <c r="J17" s="193"/>
      <c r="K17" s="194"/>
      <c r="L17" s="193">
        <v>1</v>
      </c>
      <c r="M17" s="194">
        <v>9.9</v>
      </c>
      <c r="N17" s="193">
        <v>1</v>
      </c>
      <c r="O17" s="194">
        <v>9.3000000000000007</v>
      </c>
      <c r="P17" s="193">
        <v>1</v>
      </c>
      <c r="Q17" s="194">
        <v>5.8</v>
      </c>
    </row>
    <row r="18" spans="1:17">
      <c r="A18" s="211">
        <f t="shared" si="0"/>
        <v>16</v>
      </c>
      <c r="B18" s="165" t="s">
        <v>318</v>
      </c>
      <c r="C18" s="190" t="s">
        <v>97</v>
      </c>
      <c r="D18" s="191">
        <v>43.550000000000004</v>
      </c>
      <c r="E18" s="192">
        <v>33.5</v>
      </c>
      <c r="F18" s="193">
        <v>1</v>
      </c>
      <c r="G18" s="194">
        <v>9.3000000000000007</v>
      </c>
      <c r="H18" s="193"/>
      <c r="I18" s="194"/>
      <c r="J18" s="193"/>
      <c r="K18" s="196"/>
      <c r="L18" s="193">
        <v>1</v>
      </c>
      <c r="M18" s="194">
        <v>10.3</v>
      </c>
      <c r="N18" s="193">
        <v>1</v>
      </c>
      <c r="O18" s="194">
        <v>8.5</v>
      </c>
      <c r="P18" s="193">
        <v>1</v>
      </c>
      <c r="Q18" s="194">
        <v>5.4</v>
      </c>
    </row>
    <row r="19" spans="1:17">
      <c r="A19" s="211">
        <f t="shared" si="0"/>
        <v>17</v>
      </c>
      <c r="B19" s="165" t="s">
        <v>432</v>
      </c>
      <c r="C19" s="190" t="s">
        <v>408</v>
      </c>
      <c r="D19" s="212">
        <v>42.965000000000011</v>
      </c>
      <c r="E19" s="213">
        <v>33.050000000000004</v>
      </c>
      <c r="F19" s="193">
        <v>1</v>
      </c>
      <c r="G19" s="194">
        <v>8.8000000000000007</v>
      </c>
      <c r="H19" s="193"/>
      <c r="I19" s="194"/>
      <c r="J19" s="193"/>
      <c r="K19" s="194"/>
      <c r="L19" s="193">
        <v>1</v>
      </c>
      <c r="M19" s="194">
        <v>9.9</v>
      </c>
      <c r="N19" s="193">
        <v>1</v>
      </c>
      <c r="O19" s="194">
        <v>9</v>
      </c>
      <c r="P19" s="193">
        <v>1</v>
      </c>
      <c r="Q19" s="194">
        <v>5.35</v>
      </c>
    </row>
    <row r="20" spans="1:17">
      <c r="A20" s="211">
        <f t="shared" si="0"/>
        <v>18</v>
      </c>
      <c r="B20" s="216" t="s">
        <v>237</v>
      </c>
      <c r="C20" s="217" t="s">
        <v>100</v>
      </c>
      <c r="D20" s="191">
        <v>41.925000000000004</v>
      </c>
      <c r="E20" s="192">
        <v>32.25</v>
      </c>
      <c r="F20" s="193">
        <v>1</v>
      </c>
      <c r="G20" s="194">
        <v>8.8000000000000007</v>
      </c>
      <c r="H20" s="193"/>
      <c r="I20" s="194"/>
      <c r="J20" s="193"/>
      <c r="K20" s="194"/>
      <c r="L20" s="193">
        <v>1</v>
      </c>
      <c r="M20" s="194">
        <v>9.5500000000000007</v>
      </c>
      <c r="N20" s="193">
        <v>1</v>
      </c>
      <c r="O20" s="194">
        <v>9.1</v>
      </c>
      <c r="P20" s="193">
        <v>1</v>
      </c>
      <c r="Q20" s="194">
        <v>4.8</v>
      </c>
    </row>
    <row r="21" spans="1:17">
      <c r="A21" s="218">
        <f t="shared" si="0"/>
        <v>19</v>
      </c>
      <c r="B21" s="197" t="s">
        <v>250</v>
      </c>
      <c r="C21" s="198" t="s">
        <v>100</v>
      </c>
      <c r="D21" s="199">
        <v>39.975000000000001</v>
      </c>
      <c r="E21" s="200">
        <v>30.75</v>
      </c>
      <c r="F21" s="201">
        <v>1</v>
      </c>
      <c r="G21" s="202">
        <v>6.8</v>
      </c>
      <c r="H21" s="201"/>
      <c r="I21" s="202"/>
      <c r="J21" s="201"/>
      <c r="K21" s="207"/>
      <c r="L21" s="201">
        <v>1</v>
      </c>
      <c r="M21" s="202">
        <v>9.15</v>
      </c>
      <c r="N21" s="201">
        <v>1</v>
      </c>
      <c r="O21" s="202">
        <v>8.9</v>
      </c>
      <c r="P21" s="201">
        <v>1</v>
      </c>
      <c r="Q21" s="202">
        <v>5.9</v>
      </c>
    </row>
  </sheetData>
  <dataConsolidate/>
  <mergeCells count="1">
    <mergeCell ref="A1:Q1"/>
  </mergeCells>
  <phoneticPr fontId="0" type="noConversion"/>
  <conditionalFormatting sqref="A3:A9 A11:A21">
    <cfRule type="expression" priority="31" stopIfTrue="1">
      <formula>E3=0</formula>
    </cfRule>
    <cfRule type="expression" dxfId="80" priority="32" stopIfTrue="1">
      <formula>E3=E4</formula>
    </cfRule>
    <cfRule type="expression" dxfId="79" priority="33" stopIfTrue="1">
      <formula>E3=#REF!</formula>
    </cfRule>
  </conditionalFormatting>
  <conditionalFormatting sqref="O7:O9 Q7:Q9 K7:K9 M7:M9 G7:G9 I7:I9 I3:I5 G3:G5 M3:M5 K3:K5 Q3:Q5 O3:O5 I11:I21 G11:G21 M11:M21 K11:K21 Q11:Q21 O11:O21">
    <cfRule type="cellIs" priority="17" stopIfTrue="1" operator="lessThan">
      <formula>7</formula>
    </cfRule>
    <cfRule type="expression" dxfId="78" priority="18" stopIfTrue="1">
      <formula>G3&lt;7+#REF!</formula>
    </cfRule>
  </conditionalFormatting>
  <conditionalFormatting sqref="J7:J9 P7:P9 L7:L9 N7:N9 F7:F9 H7:H9 H3:H5 F3:F5 N3:N5 L3:L5 P3:P5 J3:J5 H11:H18 F11:F21 N11:N21 L11:L21 P11:P21 J11:J18">
    <cfRule type="expression" priority="14" stopIfTrue="1">
      <formula>G3&lt;7</formula>
    </cfRule>
    <cfRule type="expression" dxfId="77" priority="15" stopIfTrue="1">
      <formula>G3&lt;F3+7</formula>
    </cfRule>
    <cfRule type="expression" dxfId="76" priority="16" stopIfTrue="1">
      <formula>G3&gt;F3+10</formula>
    </cfRule>
  </conditionalFormatting>
  <conditionalFormatting sqref="I6 G6 M6 K6 Q6 O6">
    <cfRule type="cellIs" priority="12" stopIfTrue="1" operator="lessThan">
      <formula>7</formula>
    </cfRule>
    <cfRule type="expression" dxfId="75" priority="13" stopIfTrue="1">
      <formula>G6&lt;7+#REF!</formula>
    </cfRule>
  </conditionalFormatting>
  <conditionalFormatting sqref="H6 F6 N6 L6 P6 J6">
    <cfRule type="expression" priority="9" stopIfTrue="1">
      <formula>G6&lt;7</formula>
    </cfRule>
    <cfRule type="expression" dxfId="74" priority="10" stopIfTrue="1">
      <formula>G6&lt;F6+7</formula>
    </cfRule>
    <cfRule type="expression" dxfId="73" priority="11" stopIfTrue="1">
      <formula>G6&gt;F6+10</formula>
    </cfRule>
  </conditionalFormatting>
  <conditionalFormatting sqref="A10">
    <cfRule type="expression" priority="6" stopIfTrue="1">
      <formula>E10=0</formula>
    </cfRule>
    <cfRule type="expression" dxfId="72" priority="7" stopIfTrue="1">
      <formula>E10=E11</formula>
    </cfRule>
    <cfRule type="expression" dxfId="71" priority="8" stopIfTrue="1">
      <formula>E10=#REF!</formula>
    </cfRule>
  </conditionalFormatting>
  <conditionalFormatting sqref="I10 G10 M10 K10 Q10 O10">
    <cfRule type="cellIs" priority="4" stopIfTrue="1" operator="lessThan">
      <formula>7</formula>
    </cfRule>
    <cfRule type="expression" dxfId="70" priority="5" stopIfTrue="1">
      <formula>G10&lt;7+#REF!</formula>
    </cfRule>
  </conditionalFormatting>
  <conditionalFormatting sqref="H10 F10 N10 L10 P10 J10">
    <cfRule type="expression" priority="1" stopIfTrue="1">
      <formula>G10&lt;7</formula>
    </cfRule>
    <cfRule type="expression" dxfId="69" priority="2" stopIfTrue="1">
      <formula>G10&lt;F10+7</formula>
    </cfRule>
    <cfRule type="expression" dxfId="68" priority="3" stopIfTrue="1">
      <formula>G10&gt;F10+10</formula>
    </cfRule>
  </conditionalFormatting>
  <printOptions horizontalCentered="1" verticalCentered="1"/>
  <pageMargins left="0.31496062992125984" right="0.59055118110236227" top="0.70866141732283472" bottom="0.47244094488188981" header="0.23622047244094491" footer="0.23622047244094491"/>
  <pageSetup paperSize="9" orientation="landscape" horizontalDpi="300" verticalDpi="300" r:id="rId1"/>
  <headerFooter alignWithMargins="0">
    <oddHeader>&amp;L&amp;"Comic Sans MS,Normal"F.S.C.F - C.D.D.&amp;C&amp;"Comic Sans MS,Normal"&amp;14Championnat Départemental Mignot&amp;R&amp;"Comic Sans MS,Normal"Montélimar, le 1er Mars 2015</oddHeader>
    <oddFooter>&amp;L&amp;8&amp;F - Palmarès &amp;A&amp;C&amp;8&amp;P /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19</vt:i4>
      </vt:variant>
      <vt:variant>
        <vt:lpstr>Graphiques</vt:lpstr>
      </vt:variant>
      <vt:variant>
        <vt:i4>1</vt:i4>
      </vt:variant>
      <vt:variant>
        <vt:lpstr>Plages nommées</vt:lpstr>
      </vt:variant>
      <vt:variant>
        <vt:i4>3</vt:i4>
      </vt:variant>
    </vt:vector>
  </HeadingPairs>
  <TitlesOfParts>
    <vt:vector size="23" baseType="lpstr">
      <vt:lpstr>Règles</vt:lpstr>
      <vt:lpstr>Mignot</vt:lpstr>
      <vt:lpstr>Mignot TC</vt:lpstr>
      <vt:lpstr>Départemental</vt:lpstr>
      <vt:lpstr>Dep TC</vt:lpstr>
      <vt:lpstr>Stats</vt:lpstr>
      <vt:lpstr>Liste GYM</vt:lpstr>
      <vt:lpstr>Feuil2</vt:lpstr>
      <vt:lpstr>P1</vt:lpstr>
      <vt:lpstr>P2</vt:lpstr>
      <vt:lpstr>P</vt:lpstr>
      <vt:lpstr>B</vt:lpstr>
      <vt:lpstr>M</vt:lpstr>
      <vt:lpstr>A1</vt:lpstr>
      <vt:lpstr>A2</vt:lpstr>
      <vt:lpstr>A3 </vt:lpstr>
      <vt:lpstr>A4</vt:lpstr>
      <vt:lpstr>A5</vt:lpstr>
      <vt:lpstr>Feuil1</vt:lpstr>
      <vt:lpstr>Graph1</vt:lpstr>
      <vt:lpstr>'P2'!Impression_des_titres</vt:lpstr>
      <vt:lpstr>'Liste GYM'!Zone_d_impression</vt:lpstr>
      <vt:lpstr>Règles!Zone_d_impression</vt:lpstr>
    </vt:vector>
  </TitlesOfParts>
  <Company>Voreppe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AG</dc:creator>
  <cp:lastModifiedBy>Utilisateur Windows</cp:lastModifiedBy>
  <cp:lastPrinted>2015-03-01T18:36:00Z</cp:lastPrinted>
  <dcterms:created xsi:type="dcterms:W3CDTF">2001-01-31T09:32:22Z</dcterms:created>
  <dcterms:modified xsi:type="dcterms:W3CDTF">2015-03-06T13:47:21Z</dcterms:modified>
</cp:coreProperties>
</file>